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75"/>
  </bookViews>
  <sheets>
    <sheet name="売上（収入）1月" sheetId="23" r:id="rId1"/>
    <sheet name="売上（収入）2月" sheetId="24" r:id="rId2"/>
    <sheet name="売上（収入）3月" sheetId="25" r:id="rId3"/>
    <sheet name="売上（収入）4月" sheetId="26" r:id="rId4"/>
    <sheet name="売上（収入）5月" sheetId="27" r:id="rId5"/>
    <sheet name="売上（収入）6月" sheetId="28" r:id="rId6"/>
    <sheet name="売上（収入）7月" sheetId="29" r:id="rId7"/>
    <sheet name="売上（収入）8月" sheetId="30" r:id="rId8"/>
    <sheet name="売上（収入）9月" sheetId="31" r:id="rId9"/>
    <sheet name="売上（収入）10月" sheetId="32" r:id="rId10"/>
    <sheet name="売上（収入）11月" sheetId="33" r:id="rId11"/>
    <sheet name="売上（収入）12月" sheetId="34" r:id="rId12"/>
    <sheet name="経費1月" sheetId="35" r:id="rId13"/>
    <sheet name="経費2月" sheetId="36" r:id="rId14"/>
    <sheet name="経費3月" sheetId="37" r:id="rId15"/>
    <sheet name="経費4月" sheetId="38" r:id="rId16"/>
    <sheet name="経費5月" sheetId="39" r:id="rId17"/>
    <sheet name="経費6月" sheetId="40" r:id="rId18"/>
    <sheet name="経費7月" sheetId="41" r:id="rId19"/>
    <sheet name="経費8月" sheetId="42" r:id="rId20"/>
    <sheet name="経費9月" sheetId="43" r:id="rId21"/>
    <sheet name="経費10月" sheetId="44" r:id="rId22"/>
    <sheet name="経費11月" sheetId="45" r:id="rId23"/>
    <sheet name="経費12月" sheetId="46" r:id="rId24"/>
    <sheet name="年間集計" sheetId="47" r:id="rId25"/>
    <sheet name="リスト" sheetId="49" r:id="rId26"/>
  </sheets>
  <definedNames>
    <definedName name="_xlnm.Print_Area" localSheetId="24">年間集計!$A$1:$N$26</definedName>
    <definedName name="経費科目">リスト!$A$1:$A$35</definedName>
    <definedName name="売上科目">リスト!$C$1:$C$2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3" i="46" l="1"/>
  <c r="M4" i="47" s="1"/>
  <c r="C91" i="46"/>
  <c r="M31" i="47" s="1"/>
  <c r="C90" i="46"/>
  <c r="M30" i="47" s="1"/>
  <c r="C89" i="46"/>
  <c r="M29" i="47" s="1"/>
  <c r="C88" i="46"/>
  <c r="M28" i="47" s="1"/>
  <c r="C87" i="46"/>
  <c r="M27" i="47" s="1"/>
  <c r="C86" i="46"/>
  <c r="M26" i="47" s="1"/>
  <c r="C85" i="46"/>
  <c r="M25" i="47" s="1"/>
  <c r="C84" i="46"/>
  <c r="M24" i="47" s="1"/>
  <c r="C83" i="46"/>
  <c r="M23" i="47" s="1"/>
  <c r="C82" i="46"/>
  <c r="M22" i="47" s="1"/>
  <c r="C81" i="46"/>
  <c r="M21" i="47" s="1"/>
  <c r="C80" i="46"/>
  <c r="M20" i="47" s="1"/>
  <c r="C79" i="46"/>
  <c r="M19" i="47" s="1"/>
  <c r="C78" i="46"/>
  <c r="M18" i="47" s="1"/>
  <c r="C77" i="46"/>
  <c r="M17" i="47" s="1"/>
  <c r="C76" i="46"/>
  <c r="M16" i="47" s="1"/>
  <c r="C75" i="46"/>
  <c r="M15" i="47" s="1"/>
  <c r="C74" i="46"/>
  <c r="M14" i="47" s="1"/>
  <c r="C73" i="46"/>
  <c r="M13" i="47" s="1"/>
  <c r="C72" i="46"/>
  <c r="M12" i="47" s="1"/>
  <c r="C71" i="46"/>
  <c r="M11" i="47" s="1"/>
  <c r="C70" i="46"/>
  <c r="M10" i="47" s="1"/>
  <c r="C69" i="46"/>
  <c r="M9" i="47" s="1"/>
  <c r="C68" i="46"/>
  <c r="M8" i="47" s="1"/>
  <c r="C67" i="46"/>
  <c r="C66" i="46"/>
  <c r="M6" i="47" s="1"/>
  <c r="C93" i="45"/>
  <c r="L4" i="47" s="1"/>
  <c r="C91" i="45"/>
  <c r="L31" i="47" s="1"/>
  <c r="C90" i="45"/>
  <c r="L30" i="47" s="1"/>
  <c r="C89" i="45"/>
  <c r="L29" i="47" s="1"/>
  <c r="C88" i="45"/>
  <c r="L28" i="47" s="1"/>
  <c r="C87" i="45"/>
  <c r="L27" i="47" s="1"/>
  <c r="C86" i="45"/>
  <c r="L26" i="47" s="1"/>
  <c r="C85" i="45"/>
  <c r="L25" i="47" s="1"/>
  <c r="C84" i="45"/>
  <c r="L24" i="47" s="1"/>
  <c r="C83" i="45"/>
  <c r="L23" i="47" s="1"/>
  <c r="C82" i="45"/>
  <c r="L22" i="47" s="1"/>
  <c r="C81" i="45"/>
  <c r="L21" i="47" s="1"/>
  <c r="C80" i="45"/>
  <c r="L20" i="47" s="1"/>
  <c r="C79" i="45"/>
  <c r="L19" i="47" s="1"/>
  <c r="C78" i="45"/>
  <c r="L18" i="47" s="1"/>
  <c r="C77" i="45"/>
  <c r="L17" i="47" s="1"/>
  <c r="C76" i="45"/>
  <c r="L16" i="47" s="1"/>
  <c r="C75" i="45"/>
  <c r="L15" i="47" s="1"/>
  <c r="C74" i="45"/>
  <c r="L14" i="47" s="1"/>
  <c r="C73" i="45"/>
  <c r="L13" i="47" s="1"/>
  <c r="C72" i="45"/>
  <c r="L12" i="47" s="1"/>
  <c r="C71" i="45"/>
  <c r="L11" i="47" s="1"/>
  <c r="C70" i="45"/>
  <c r="L10" i="47" s="1"/>
  <c r="C69" i="45"/>
  <c r="L9" i="47" s="1"/>
  <c r="C68" i="45"/>
  <c r="L8" i="47" s="1"/>
  <c r="C67" i="45"/>
  <c r="C66" i="45"/>
  <c r="L6" i="47" s="1"/>
  <c r="C93" i="44"/>
  <c r="K4" i="47" s="1"/>
  <c r="C91" i="44"/>
  <c r="K31" i="47" s="1"/>
  <c r="C90" i="44"/>
  <c r="K30" i="47" s="1"/>
  <c r="C89" i="44"/>
  <c r="K29" i="47" s="1"/>
  <c r="C88" i="44"/>
  <c r="K28" i="47" s="1"/>
  <c r="C87" i="44"/>
  <c r="K27" i="47" s="1"/>
  <c r="C86" i="44"/>
  <c r="K26" i="47" s="1"/>
  <c r="C85" i="44"/>
  <c r="K25" i="47" s="1"/>
  <c r="C84" i="44"/>
  <c r="K24" i="47" s="1"/>
  <c r="C83" i="44"/>
  <c r="K23" i="47" s="1"/>
  <c r="C82" i="44"/>
  <c r="K22" i="47" s="1"/>
  <c r="C81" i="44"/>
  <c r="K21" i="47" s="1"/>
  <c r="C80" i="44"/>
  <c r="K20" i="47" s="1"/>
  <c r="C79" i="44"/>
  <c r="K19" i="47" s="1"/>
  <c r="C78" i="44"/>
  <c r="K18" i="47" s="1"/>
  <c r="C77" i="44"/>
  <c r="K17" i="47" s="1"/>
  <c r="C76" i="44"/>
  <c r="K16" i="47" s="1"/>
  <c r="C75" i="44"/>
  <c r="K15" i="47" s="1"/>
  <c r="C74" i="44"/>
  <c r="K14" i="47" s="1"/>
  <c r="C73" i="44"/>
  <c r="K13" i="47" s="1"/>
  <c r="C72" i="44"/>
  <c r="K12" i="47" s="1"/>
  <c r="C71" i="44"/>
  <c r="K11" i="47" s="1"/>
  <c r="C70" i="44"/>
  <c r="K10" i="47" s="1"/>
  <c r="C69" i="44"/>
  <c r="K9" i="47" s="1"/>
  <c r="C68" i="44"/>
  <c r="K8" i="47" s="1"/>
  <c r="C67" i="44"/>
  <c r="C66" i="44"/>
  <c r="K6" i="47" s="1"/>
  <c r="C93" i="43"/>
  <c r="J4" i="47" s="1"/>
  <c r="C91" i="43"/>
  <c r="J31" i="47" s="1"/>
  <c r="C90" i="43"/>
  <c r="J30" i="47" s="1"/>
  <c r="C89" i="43"/>
  <c r="J29" i="47" s="1"/>
  <c r="C88" i="43"/>
  <c r="J28" i="47" s="1"/>
  <c r="C87" i="43"/>
  <c r="J27" i="47" s="1"/>
  <c r="C86" i="43"/>
  <c r="J26" i="47" s="1"/>
  <c r="C85" i="43"/>
  <c r="J25" i="47" s="1"/>
  <c r="C84" i="43"/>
  <c r="J24" i="47" s="1"/>
  <c r="C83" i="43"/>
  <c r="J23" i="47" s="1"/>
  <c r="C82" i="43"/>
  <c r="J22" i="47" s="1"/>
  <c r="C81" i="43"/>
  <c r="J21" i="47" s="1"/>
  <c r="C80" i="43"/>
  <c r="J20" i="47" s="1"/>
  <c r="C79" i="43"/>
  <c r="J19" i="47" s="1"/>
  <c r="C78" i="43"/>
  <c r="J18" i="47" s="1"/>
  <c r="C77" i="43"/>
  <c r="J17" i="47" s="1"/>
  <c r="C76" i="43"/>
  <c r="J16" i="47" s="1"/>
  <c r="C75" i="43"/>
  <c r="J15" i="47" s="1"/>
  <c r="C74" i="43"/>
  <c r="J14" i="47" s="1"/>
  <c r="C73" i="43"/>
  <c r="J13" i="47" s="1"/>
  <c r="C72" i="43"/>
  <c r="J12" i="47" s="1"/>
  <c r="C71" i="43"/>
  <c r="J11" i="47" s="1"/>
  <c r="C70" i="43"/>
  <c r="J10" i="47" s="1"/>
  <c r="C69" i="43"/>
  <c r="J9" i="47" s="1"/>
  <c r="C68" i="43"/>
  <c r="J8" i="47" s="1"/>
  <c r="C67" i="43"/>
  <c r="C66" i="43"/>
  <c r="J6" i="47" s="1"/>
  <c r="C93" i="42"/>
  <c r="I4" i="47" s="1"/>
  <c r="C91" i="42"/>
  <c r="I31" i="47" s="1"/>
  <c r="C90" i="42"/>
  <c r="I30" i="47" s="1"/>
  <c r="C89" i="42"/>
  <c r="I29" i="47" s="1"/>
  <c r="C88" i="42"/>
  <c r="I28" i="47" s="1"/>
  <c r="C87" i="42"/>
  <c r="I27" i="47" s="1"/>
  <c r="C86" i="42"/>
  <c r="I26" i="47" s="1"/>
  <c r="C85" i="42"/>
  <c r="I25" i="47" s="1"/>
  <c r="C84" i="42"/>
  <c r="I24" i="47" s="1"/>
  <c r="C83" i="42"/>
  <c r="I23" i="47" s="1"/>
  <c r="C82" i="42"/>
  <c r="I22" i="47" s="1"/>
  <c r="C81" i="42"/>
  <c r="I21" i="47" s="1"/>
  <c r="C80" i="42"/>
  <c r="I20" i="47" s="1"/>
  <c r="C79" i="42"/>
  <c r="I19" i="47" s="1"/>
  <c r="C78" i="42"/>
  <c r="I18" i="47" s="1"/>
  <c r="C77" i="42"/>
  <c r="I17" i="47" s="1"/>
  <c r="C76" i="42"/>
  <c r="I16" i="47" s="1"/>
  <c r="C75" i="42"/>
  <c r="I15" i="47" s="1"/>
  <c r="C74" i="42"/>
  <c r="I14" i="47" s="1"/>
  <c r="C73" i="42"/>
  <c r="I13" i="47" s="1"/>
  <c r="C72" i="42"/>
  <c r="I12" i="47" s="1"/>
  <c r="C71" i="42"/>
  <c r="I11" i="47" s="1"/>
  <c r="C70" i="42"/>
  <c r="I10" i="47" s="1"/>
  <c r="C69" i="42"/>
  <c r="I9" i="47" s="1"/>
  <c r="C68" i="42"/>
  <c r="I8" i="47" s="1"/>
  <c r="C67" i="42"/>
  <c r="C66" i="42"/>
  <c r="I6" i="47" s="1"/>
  <c r="C93" i="41"/>
  <c r="H4" i="47" s="1"/>
  <c r="C91" i="41"/>
  <c r="H31" i="47" s="1"/>
  <c r="C90" i="41"/>
  <c r="H30" i="47" s="1"/>
  <c r="C89" i="41"/>
  <c r="H29" i="47" s="1"/>
  <c r="C88" i="41"/>
  <c r="H28" i="47" s="1"/>
  <c r="C87" i="41"/>
  <c r="H27" i="47" s="1"/>
  <c r="C86" i="41"/>
  <c r="H26" i="47" s="1"/>
  <c r="C85" i="41"/>
  <c r="H25" i="47" s="1"/>
  <c r="C84" i="41"/>
  <c r="H24" i="47" s="1"/>
  <c r="C83" i="41"/>
  <c r="H23" i="47" s="1"/>
  <c r="C82" i="41"/>
  <c r="H22" i="47" s="1"/>
  <c r="C81" i="41"/>
  <c r="H21" i="47" s="1"/>
  <c r="C80" i="41"/>
  <c r="H20" i="47" s="1"/>
  <c r="C79" i="41"/>
  <c r="H19" i="47" s="1"/>
  <c r="C78" i="41"/>
  <c r="H18" i="47" s="1"/>
  <c r="C77" i="41"/>
  <c r="H17" i="47" s="1"/>
  <c r="C76" i="41"/>
  <c r="H16" i="47" s="1"/>
  <c r="C75" i="41"/>
  <c r="H15" i="47" s="1"/>
  <c r="C74" i="41"/>
  <c r="H14" i="47" s="1"/>
  <c r="C73" i="41"/>
  <c r="H13" i="47" s="1"/>
  <c r="C72" i="41"/>
  <c r="H12" i="47" s="1"/>
  <c r="C71" i="41"/>
  <c r="H11" i="47" s="1"/>
  <c r="C70" i="41"/>
  <c r="H10" i="47" s="1"/>
  <c r="C69" i="41"/>
  <c r="H9" i="47" s="1"/>
  <c r="C68" i="41"/>
  <c r="H8" i="47" s="1"/>
  <c r="C67" i="41"/>
  <c r="C92" i="41" s="1"/>
  <c r="C66" i="41"/>
  <c r="H6" i="47" s="1"/>
  <c r="C93" i="40"/>
  <c r="G4" i="47" s="1"/>
  <c r="C91" i="40"/>
  <c r="G31" i="47" s="1"/>
  <c r="C90" i="40"/>
  <c r="G30" i="47" s="1"/>
  <c r="C89" i="40"/>
  <c r="G29" i="47" s="1"/>
  <c r="C88" i="40"/>
  <c r="G28" i="47" s="1"/>
  <c r="C87" i="40"/>
  <c r="G27" i="47" s="1"/>
  <c r="C86" i="40"/>
  <c r="G26" i="47" s="1"/>
  <c r="C85" i="40"/>
  <c r="G25" i="47" s="1"/>
  <c r="C84" i="40"/>
  <c r="G24" i="47" s="1"/>
  <c r="C83" i="40"/>
  <c r="G23" i="47" s="1"/>
  <c r="C82" i="40"/>
  <c r="G22" i="47" s="1"/>
  <c r="C81" i="40"/>
  <c r="G21" i="47" s="1"/>
  <c r="C80" i="40"/>
  <c r="G20" i="47" s="1"/>
  <c r="C79" i="40"/>
  <c r="G19" i="47" s="1"/>
  <c r="C78" i="40"/>
  <c r="G18" i="47" s="1"/>
  <c r="C77" i="40"/>
  <c r="G17" i="47" s="1"/>
  <c r="C76" i="40"/>
  <c r="G16" i="47" s="1"/>
  <c r="C75" i="40"/>
  <c r="G15" i="47" s="1"/>
  <c r="C74" i="40"/>
  <c r="G14" i="47" s="1"/>
  <c r="C73" i="40"/>
  <c r="G13" i="47" s="1"/>
  <c r="C72" i="40"/>
  <c r="G12" i="47" s="1"/>
  <c r="C71" i="40"/>
  <c r="G11" i="47" s="1"/>
  <c r="C70" i="40"/>
  <c r="G10" i="47" s="1"/>
  <c r="C69" i="40"/>
  <c r="G9" i="47" s="1"/>
  <c r="C68" i="40"/>
  <c r="G8" i="47" s="1"/>
  <c r="C67" i="40"/>
  <c r="C66" i="40"/>
  <c r="G6" i="47" s="1"/>
  <c r="C93" i="39"/>
  <c r="F4" i="47" s="1"/>
  <c r="C91" i="39"/>
  <c r="F31" i="47" s="1"/>
  <c r="C90" i="39"/>
  <c r="F30" i="47" s="1"/>
  <c r="C89" i="39"/>
  <c r="F29" i="47" s="1"/>
  <c r="C88" i="39"/>
  <c r="F28" i="47" s="1"/>
  <c r="C87" i="39"/>
  <c r="F27" i="47" s="1"/>
  <c r="C86" i="39"/>
  <c r="F26" i="47" s="1"/>
  <c r="C85" i="39"/>
  <c r="F25" i="47" s="1"/>
  <c r="C84" i="39"/>
  <c r="F24" i="47" s="1"/>
  <c r="C83" i="39"/>
  <c r="F23" i="47" s="1"/>
  <c r="C82" i="39"/>
  <c r="F22" i="47" s="1"/>
  <c r="C81" i="39"/>
  <c r="F21" i="47" s="1"/>
  <c r="C80" i="39"/>
  <c r="F20" i="47" s="1"/>
  <c r="C79" i="39"/>
  <c r="F19" i="47" s="1"/>
  <c r="C78" i="39"/>
  <c r="F18" i="47" s="1"/>
  <c r="C77" i="39"/>
  <c r="F17" i="47" s="1"/>
  <c r="C76" i="39"/>
  <c r="F16" i="47" s="1"/>
  <c r="C75" i="39"/>
  <c r="F15" i="47" s="1"/>
  <c r="C74" i="39"/>
  <c r="F14" i="47" s="1"/>
  <c r="C73" i="39"/>
  <c r="F13" i="47" s="1"/>
  <c r="C72" i="39"/>
  <c r="F12" i="47" s="1"/>
  <c r="C71" i="39"/>
  <c r="F11" i="47" s="1"/>
  <c r="C70" i="39"/>
  <c r="F10" i="47" s="1"/>
  <c r="C69" i="39"/>
  <c r="F9" i="47" s="1"/>
  <c r="C68" i="39"/>
  <c r="F8" i="47" s="1"/>
  <c r="C67" i="39"/>
  <c r="C66" i="39"/>
  <c r="F6" i="47" s="1"/>
  <c r="C93" i="38"/>
  <c r="E4" i="47" s="1"/>
  <c r="C91" i="38"/>
  <c r="E31" i="47" s="1"/>
  <c r="C90" i="38"/>
  <c r="E30" i="47" s="1"/>
  <c r="C89" i="38"/>
  <c r="E29" i="47" s="1"/>
  <c r="C88" i="38"/>
  <c r="E28" i="47" s="1"/>
  <c r="C87" i="38"/>
  <c r="E27" i="47" s="1"/>
  <c r="C86" i="38"/>
  <c r="E26" i="47" s="1"/>
  <c r="C85" i="38"/>
  <c r="E25" i="47" s="1"/>
  <c r="C84" i="38"/>
  <c r="E24" i="47" s="1"/>
  <c r="C83" i="38"/>
  <c r="E23" i="47" s="1"/>
  <c r="C82" i="38"/>
  <c r="E22" i="47" s="1"/>
  <c r="C81" i="38"/>
  <c r="E21" i="47" s="1"/>
  <c r="C80" i="38"/>
  <c r="E20" i="47" s="1"/>
  <c r="C79" i="38"/>
  <c r="E19" i="47" s="1"/>
  <c r="C78" i="38"/>
  <c r="E18" i="47" s="1"/>
  <c r="C77" i="38"/>
  <c r="E17" i="47" s="1"/>
  <c r="C76" i="38"/>
  <c r="E16" i="47" s="1"/>
  <c r="C75" i="38"/>
  <c r="E15" i="47" s="1"/>
  <c r="C74" i="38"/>
  <c r="E14" i="47" s="1"/>
  <c r="C73" i="38"/>
  <c r="E13" i="47" s="1"/>
  <c r="C72" i="38"/>
  <c r="E12" i="47" s="1"/>
  <c r="C71" i="38"/>
  <c r="E11" i="47" s="1"/>
  <c r="C70" i="38"/>
  <c r="E10" i="47" s="1"/>
  <c r="C69" i="38"/>
  <c r="E9" i="47" s="1"/>
  <c r="C68" i="38"/>
  <c r="E8" i="47" s="1"/>
  <c r="C67" i="38"/>
  <c r="C66" i="38"/>
  <c r="E6" i="47" s="1"/>
  <c r="C93" i="37"/>
  <c r="D4" i="47" s="1"/>
  <c r="C91" i="37"/>
  <c r="D31" i="47" s="1"/>
  <c r="C90" i="37"/>
  <c r="D30" i="47" s="1"/>
  <c r="C89" i="37"/>
  <c r="D29" i="47" s="1"/>
  <c r="C88" i="37"/>
  <c r="D28" i="47" s="1"/>
  <c r="C87" i="37"/>
  <c r="D27" i="47" s="1"/>
  <c r="C86" i="37"/>
  <c r="D26" i="47" s="1"/>
  <c r="C85" i="37"/>
  <c r="D25" i="47" s="1"/>
  <c r="C84" i="37"/>
  <c r="D24" i="47" s="1"/>
  <c r="C83" i="37"/>
  <c r="D23" i="47" s="1"/>
  <c r="C82" i="37"/>
  <c r="D22" i="47" s="1"/>
  <c r="C81" i="37"/>
  <c r="D21" i="47" s="1"/>
  <c r="C80" i="37"/>
  <c r="D20" i="47" s="1"/>
  <c r="C79" i="37"/>
  <c r="D19" i="47" s="1"/>
  <c r="C78" i="37"/>
  <c r="D18" i="47" s="1"/>
  <c r="C77" i="37"/>
  <c r="D17" i="47" s="1"/>
  <c r="C76" i="37"/>
  <c r="D16" i="47" s="1"/>
  <c r="C75" i="37"/>
  <c r="D15" i="47" s="1"/>
  <c r="C74" i="37"/>
  <c r="D14" i="47" s="1"/>
  <c r="C73" i="37"/>
  <c r="D13" i="47" s="1"/>
  <c r="C72" i="37"/>
  <c r="D12" i="47" s="1"/>
  <c r="C71" i="37"/>
  <c r="D11" i="47" s="1"/>
  <c r="C70" i="37"/>
  <c r="D10" i="47" s="1"/>
  <c r="C69" i="37"/>
  <c r="D9" i="47" s="1"/>
  <c r="C68" i="37"/>
  <c r="D8" i="47" s="1"/>
  <c r="C67" i="37"/>
  <c r="C66" i="37"/>
  <c r="D6" i="47" s="1"/>
  <c r="C93" i="36"/>
  <c r="C4" i="47" s="1"/>
  <c r="C91" i="36"/>
  <c r="C31" i="47" s="1"/>
  <c r="C90" i="36"/>
  <c r="C30" i="47" s="1"/>
  <c r="C89" i="36"/>
  <c r="C29" i="47" s="1"/>
  <c r="C88" i="36"/>
  <c r="C28" i="47" s="1"/>
  <c r="C87" i="36"/>
  <c r="C27" i="47" s="1"/>
  <c r="C86" i="36"/>
  <c r="C26" i="47" s="1"/>
  <c r="C85" i="36"/>
  <c r="C25" i="47" s="1"/>
  <c r="C84" i="36"/>
  <c r="C24" i="47" s="1"/>
  <c r="C83" i="36"/>
  <c r="C23" i="47" s="1"/>
  <c r="C82" i="36"/>
  <c r="C22" i="47" s="1"/>
  <c r="C81" i="36"/>
  <c r="C21" i="47" s="1"/>
  <c r="C80" i="36"/>
  <c r="C20" i="47" s="1"/>
  <c r="C79" i="36"/>
  <c r="C19" i="47" s="1"/>
  <c r="C78" i="36"/>
  <c r="C18" i="47" s="1"/>
  <c r="C77" i="36"/>
  <c r="C17" i="47" s="1"/>
  <c r="C76" i="36"/>
  <c r="C16" i="47" s="1"/>
  <c r="C75" i="36"/>
  <c r="C15" i="47" s="1"/>
  <c r="C74" i="36"/>
  <c r="C14" i="47" s="1"/>
  <c r="C73" i="36"/>
  <c r="C13" i="47" s="1"/>
  <c r="C72" i="36"/>
  <c r="C12" i="47" s="1"/>
  <c r="C71" i="36"/>
  <c r="C11" i="47" s="1"/>
  <c r="C70" i="36"/>
  <c r="C10" i="47" s="1"/>
  <c r="C69" i="36"/>
  <c r="C9" i="47" s="1"/>
  <c r="C68" i="36"/>
  <c r="C8" i="47" s="1"/>
  <c r="C67" i="36"/>
  <c r="C92" i="36" s="1"/>
  <c r="C66" i="36"/>
  <c r="C6" i="47" s="1"/>
  <c r="C93" i="35"/>
  <c r="B4" i="47" s="1"/>
  <c r="C91" i="35"/>
  <c r="B31" i="47" s="1"/>
  <c r="C90" i="35"/>
  <c r="B30" i="47" s="1"/>
  <c r="C89" i="35"/>
  <c r="B29" i="47" s="1"/>
  <c r="C88" i="35"/>
  <c r="B28" i="47" s="1"/>
  <c r="C87" i="35"/>
  <c r="B27" i="47" s="1"/>
  <c r="C86" i="35"/>
  <c r="B26" i="47" s="1"/>
  <c r="C85" i="35"/>
  <c r="B25" i="47" s="1"/>
  <c r="C84" i="35"/>
  <c r="B24" i="47" s="1"/>
  <c r="C83" i="35"/>
  <c r="B23" i="47" s="1"/>
  <c r="C82" i="35"/>
  <c r="B22" i="47" s="1"/>
  <c r="C81" i="35"/>
  <c r="B21" i="47" s="1"/>
  <c r="C80" i="35"/>
  <c r="B20" i="47" s="1"/>
  <c r="C79" i="35"/>
  <c r="B19" i="47" s="1"/>
  <c r="C78" i="35"/>
  <c r="B18" i="47" s="1"/>
  <c r="C77" i="35"/>
  <c r="B17" i="47" s="1"/>
  <c r="C76" i="35"/>
  <c r="B16" i="47" s="1"/>
  <c r="C75" i="35"/>
  <c r="B15" i="47" s="1"/>
  <c r="C74" i="35"/>
  <c r="B14" i="47" s="1"/>
  <c r="C73" i="35"/>
  <c r="B13" i="47" s="1"/>
  <c r="C72" i="35"/>
  <c r="B12" i="47" s="1"/>
  <c r="C71" i="35"/>
  <c r="B11" i="47" s="1"/>
  <c r="C70" i="35"/>
  <c r="B10" i="47" s="1"/>
  <c r="C69" i="35"/>
  <c r="B9" i="47" s="1"/>
  <c r="C67" i="35"/>
  <c r="B7" i="47" s="1"/>
  <c r="C66" i="35"/>
  <c r="B6" i="47" s="1"/>
  <c r="C68" i="35"/>
  <c r="B8" i="47" s="1"/>
  <c r="C67" i="34"/>
  <c r="M3" i="47" s="1"/>
  <c r="C66" i="34"/>
  <c r="M2" i="47" s="1"/>
  <c r="C67" i="33"/>
  <c r="L3" i="47" s="1"/>
  <c r="C66" i="33"/>
  <c r="L2" i="47" s="1"/>
  <c r="C67" i="32"/>
  <c r="K3" i="47" s="1"/>
  <c r="C66" i="32"/>
  <c r="K2" i="47" s="1"/>
  <c r="C67" i="31"/>
  <c r="J3" i="47" s="1"/>
  <c r="C66" i="31"/>
  <c r="J2" i="47" s="1"/>
  <c r="C67" i="30"/>
  <c r="I3" i="47" s="1"/>
  <c r="C66" i="30"/>
  <c r="I2" i="47" s="1"/>
  <c r="C67" i="29"/>
  <c r="H3" i="47" s="1"/>
  <c r="C66" i="29"/>
  <c r="H2" i="47" s="1"/>
  <c r="C67" i="28"/>
  <c r="G3" i="47" s="1"/>
  <c r="C66" i="28"/>
  <c r="G2" i="47" s="1"/>
  <c r="C67" i="27"/>
  <c r="F3" i="47" s="1"/>
  <c r="C66" i="27"/>
  <c r="F2" i="47" s="1"/>
  <c r="C67" i="26"/>
  <c r="E3" i="47" s="1"/>
  <c r="C66" i="26"/>
  <c r="E2" i="47" s="1"/>
  <c r="C67" i="25"/>
  <c r="D3" i="47" s="1"/>
  <c r="C66" i="25"/>
  <c r="C67" i="24"/>
  <c r="C3" i="47" s="1"/>
  <c r="C66" i="24"/>
  <c r="C67" i="23"/>
  <c r="B3" i="47" s="1"/>
  <c r="C66" i="23"/>
  <c r="B2" i="47" s="1"/>
  <c r="C92" i="45" l="1"/>
  <c r="C92" i="43"/>
  <c r="C92" i="39"/>
  <c r="C92" i="38"/>
  <c r="C92" i="37"/>
  <c r="C92" i="46"/>
  <c r="M7" i="47"/>
  <c r="M32" i="47" s="1"/>
  <c r="L5" i="47"/>
  <c r="L7" i="47"/>
  <c r="L32" i="47" s="1"/>
  <c r="K5" i="47"/>
  <c r="C92" i="44"/>
  <c r="K7" i="47"/>
  <c r="K32" i="47" s="1"/>
  <c r="J5" i="47"/>
  <c r="J7" i="47"/>
  <c r="J32" i="47" s="1"/>
  <c r="C92" i="42"/>
  <c r="I7" i="47"/>
  <c r="I32" i="47" s="1"/>
  <c r="H7" i="47"/>
  <c r="H32" i="47" s="1"/>
  <c r="H5" i="47"/>
  <c r="C92" i="40"/>
  <c r="G7" i="47"/>
  <c r="G32" i="47" s="1"/>
  <c r="F7" i="47"/>
  <c r="F32" i="47" s="1"/>
  <c r="F5" i="47"/>
  <c r="E7" i="47"/>
  <c r="E32" i="47" s="1"/>
  <c r="D7" i="47"/>
  <c r="D32" i="47" s="1"/>
  <c r="N6" i="47"/>
  <c r="N9" i="47"/>
  <c r="N13" i="47"/>
  <c r="N15" i="47"/>
  <c r="N19" i="47"/>
  <c r="N23" i="47"/>
  <c r="N25" i="47"/>
  <c r="N29" i="47"/>
  <c r="N8" i="47"/>
  <c r="N10" i="47"/>
  <c r="N12" i="47"/>
  <c r="N14" i="47"/>
  <c r="N16" i="47"/>
  <c r="N18" i="47"/>
  <c r="N20" i="47"/>
  <c r="N22" i="47"/>
  <c r="N24" i="47"/>
  <c r="N26" i="47"/>
  <c r="N28" i="47"/>
  <c r="N30" i="47"/>
  <c r="N4" i="47"/>
  <c r="N11" i="47"/>
  <c r="N17" i="47"/>
  <c r="N21" i="47"/>
  <c r="N27" i="47"/>
  <c r="N31" i="47"/>
  <c r="C7" i="47"/>
  <c r="C32" i="47" s="1"/>
  <c r="B5" i="47"/>
  <c r="M5" i="47"/>
  <c r="I5" i="47"/>
  <c r="G5" i="47"/>
  <c r="E5" i="47"/>
  <c r="C68" i="25"/>
  <c r="D2" i="47"/>
  <c r="D5" i="47" s="1"/>
  <c r="N3" i="47"/>
  <c r="C68" i="24"/>
  <c r="C2" i="47"/>
  <c r="C5" i="47" s="1"/>
  <c r="B32" i="47"/>
  <c r="C92" i="35"/>
  <c r="C68" i="34"/>
  <c r="C68" i="33"/>
  <c r="C68" i="32"/>
  <c r="C68" i="31"/>
  <c r="C68" i="30"/>
  <c r="C68" i="29"/>
  <c r="C68" i="28"/>
  <c r="C68" i="27"/>
  <c r="C68" i="26"/>
  <c r="C68" i="23"/>
  <c r="N7" i="47" l="1"/>
  <c r="N32" i="47" s="1"/>
  <c r="N2" i="47"/>
  <c r="N5" i="47" s="1"/>
</calcChain>
</file>

<file path=xl/sharedStrings.xml><?xml version="1.0" encoding="utf-8"?>
<sst xmlns="http://schemas.openxmlformats.org/spreadsheetml/2006/main" count="541" uniqueCount="65">
  <si>
    <t>研修費</t>
    <rPh sb="0" eb="2">
      <t>ケンシュウ</t>
    </rPh>
    <rPh sb="2" eb="3">
      <t>ヒ</t>
    </rPh>
    <phoneticPr fontId="1"/>
  </si>
  <si>
    <t>通信費</t>
    <rPh sb="0" eb="3">
      <t>ツウシンヒ</t>
    </rPh>
    <phoneticPr fontId="1"/>
  </si>
  <si>
    <t>雑費</t>
    <rPh sb="0" eb="2">
      <t>ザッピ</t>
    </rPh>
    <phoneticPr fontId="1"/>
  </si>
  <si>
    <t>租税公課</t>
    <rPh sb="0" eb="2">
      <t>ソゼイ</t>
    </rPh>
    <rPh sb="2" eb="4">
      <t>コウカ</t>
    </rPh>
    <phoneticPr fontId="1"/>
  </si>
  <si>
    <t>著作権使用料</t>
    <rPh sb="0" eb="3">
      <t>チョサクケン</t>
    </rPh>
    <rPh sb="3" eb="6">
      <t>シヨウリョウ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</si>
  <si>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</si>
  <si>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</si>
  <si>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日付</t>
    <rPh sb="0" eb="2">
      <t>ヒヅケ</t>
    </rPh>
    <phoneticPr fontId="1"/>
  </si>
  <si>
    <t>給料賃金</t>
    <rPh sb="0" eb="2">
      <t>キュウリョウ</t>
    </rPh>
    <rPh sb="2" eb="4">
      <t>チンギン</t>
    </rPh>
    <phoneticPr fontId="1"/>
  </si>
  <si>
    <t>外注費</t>
    <rPh sb="0" eb="3">
      <t>ガイチュウヒ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</si>
  <si>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</si>
  <si>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荷造運賃</t>
    <rPh sb="0" eb="2">
      <t>ニヅク</t>
    </rPh>
    <rPh sb="2" eb="4">
      <t>ウンチン</t>
    </rPh>
    <phoneticPr fontId="1"/>
  </si>
  <si>
    <t>水道光熱費</t>
    <rPh sb="0" eb="2">
      <t>スイドウ</t>
    </rPh>
    <rPh sb="2" eb="5">
      <t>コウネツヒ</t>
    </rPh>
    <phoneticPr fontId="1"/>
  </si>
  <si>
    <t>旅費交通費</t>
    <rPh sb="0" eb="2">
      <t>リョヒ</t>
    </rPh>
    <rPh sb="2" eb="5">
      <t>コウツウヒ</t>
    </rPh>
    <phoneticPr fontId="1"/>
  </si>
  <si>
    <t>広告宣伝費</t>
    <rPh sb="0" eb="2">
      <t>コウコク</t>
    </rPh>
    <rPh sb="2" eb="5">
      <t>センデンヒ</t>
    </rPh>
    <phoneticPr fontId="1"/>
  </si>
  <si>
    <t>接待交際費</t>
    <rPh sb="0" eb="2">
      <t>セッタイ</t>
    </rPh>
    <rPh sb="2" eb="5">
      <t>コウサイヒ</t>
    </rPh>
    <phoneticPr fontId="1"/>
  </si>
  <si>
    <t>損害保険料</t>
    <rPh sb="0" eb="2">
      <t>ソンガイ</t>
    </rPh>
    <rPh sb="2" eb="4">
      <t>ホケン</t>
    </rPh>
    <rPh sb="4" eb="5">
      <t>リョウ</t>
    </rPh>
    <phoneticPr fontId="1"/>
  </si>
  <si>
    <t>修繕費</t>
    <rPh sb="0" eb="3">
      <t>シュウゼンヒ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</si>
  <si>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</si>
  <si>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福利厚生費</t>
    <rPh sb="0" eb="2">
      <t>フクリ</t>
    </rPh>
    <rPh sb="2" eb="5">
      <t>コウセイヒ</t>
    </rPh>
    <phoneticPr fontId="1"/>
  </si>
  <si>
    <t>経費科目</t>
    <rPh sb="0" eb="2">
      <t>ケイヒ</t>
    </rPh>
    <rPh sb="2" eb="4">
      <t>カモク</t>
    </rPh>
    <phoneticPr fontId="1"/>
  </si>
  <si>
    <t>諸会費</t>
    <rPh sb="0" eb="3">
      <t>ショカイヒ</t>
    </rPh>
    <phoneticPr fontId="1"/>
  </si>
  <si>
    <t>会場賃借料</t>
    <rPh sb="0" eb="2">
      <t>カイジョウ</t>
    </rPh>
    <rPh sb="2" eb="5">
      <t>チンシャクリョウ</t>
    </rPh>
    <phoneticPr fontId="1"/>
  </si>
  <si>
    <t>図書費</t>
    <rPh sb="0" eb="3">
      <t>トショヒ</t>
    </rPh>
    <phoneticPr fontId="1"/>
  </si>
  <si>
    <t>2月計</t>
    <rPh sb="1" eb="2">
      <t>ガツ</t>
    </rPh>
    <rPh sb="2" eb="3">
      <t>ケイ</t>
    </rPh>
    <phoneticPr fontId="1"/>
  </si>
  <si>
    <t>3月計</t>
    <rPh sb="1" eb="2">
      <t>ガツ</t>
    </rPh>
    <rPh sb="2" eb="3">
      <t>ケイ</t>
    </rPh>
    <phoneticPr fontId="1"/>
  </si>
  <si>
    <t>4月計</t>
    <rPh sb="1" eb="2">
      <t>ガツ</t>
    </rPh>
    <rPh sb="2" eb="3">
      <t>ケイ</t>
    </rPh>
    <phoneticPr fontId="1"/>
  </si>
  <si>
    <t>5月計</t>
    <rPh sb="1" eb="2">
      <t>ガツ</t>
    </rPh>
    <rPh sb="2" eb="3">
      <t>ケイ</t>
    </rPh>
    <phoneticPr fontId="1"/>
  </si>
  <si>
    <t>6月計</t>
    <rPh sb="1" eb="2">
      <t>ガツ</t>
    </rPh>
    <rPh sb="2" eb="3">
      <t>ケイ</t>
    </rPh>
    <phoneticPr fontId="1"/>
  </si>
  <si>
    <t>7月計</t>
    <rPh sb="1" eb="2">
      <t>ガツ</t>
    </rPh>
    <rPh sb="2" eb="3">
      <t>ケイ</t>
    </rPh>
    <phoneticPr fontId="1"/>
  </si>
  <si>
    <t>8月計</t>
    <rPh sb="1" eb="2">
      <t>ガツ</t>
    </rPh>
    <rPh sb="2" eb="3">
      <t>ケイ</t>
    </rPh>
    <phoneticPr fontId="1"/>
  </si>
  <si>
    <t>9月計</t>
    <rPh sb="1" eb="2">
      <t>ガツ</t>
    </rPh>
    <rPh sb="2" eb="3">
      <t>ケイ</t>
    </rPh>
    <phoneticPr fontId="1"/>
  </si>
  <si>
    <t>売上</t>
    <rPh sb="0" eb="2">
      <t>ウリアゲ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</si>
  <si>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</si>
  <si>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</si>
  <si>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</si>
  <si>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</si>
  <si>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</si>
  <si>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</si>
  <si>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</si>
  <si>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</si>
  <si>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</si>
  <si>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</si>
  <si>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</si>
  <si>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</si>
  <si>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合計</t>
    <rPh sb="0" eb="2">
      <t>ゴウケイ</t>
    </rPh>
    <phoneticPr fontId="1"/>
  </si>
  <si>
    <t>家事消費</t>
    <rPh sb="0" eb="2">
      <t>カジ</t>
    </rPh>
    <rPh sb="2" eb="4">
      <t>ショウヒ</t>
    </rPh>
    <phoneticPr fontId="1"/>
  </si>
  <si>
    <t>仕入</t>
    <rPh sb="0" eb="2">
      <t>シイレ</t>
    </rPh>
    <phoneticPr fontId="1"/>
  </si>
  <si>
    <t>外注工賃</t>
    <rPh sb="0" eb="2">
      <t>ガイチュウ</t>
    </rPh>
    <rPh sb="2" eb="4">
      <t>コウチン</t>
    </rPh>
    <phoneticPr fontId="1"/>
  </si>
  <si>
    <t>繰延資産償却</t>
    <rPh sb="0" eb="2">
      <t>クリノベ</t>
    </rPh>
    <rPh sb="2" eb="4">
      <t>シサン</t>
    </rPh>
    <rPh sb="4" eb="6">
      <t>ショウキャク</t>
    </rPh>
    <phoneticPr fontId="1"/>
  </si>
  <si>
    <t>貸倒金</t>
    <rPh sb="0" eb="3">
      <t>カシダオレキン</t>
    </rPh>
    <phoneticPr fontId="1"/>
  </si>
  <si>
    <t>地代家賃</t>
    <rPh sb="0" eb="2">
      <t>チダイ</t>
    </rPh>
    <rPh sb="2" eb="4">
      <t>ヤチン</t>
    </rPh>
    <phoneticPr fontId="1"/>
  </si>
  <si>
    <t>利子割引料</t>
    <rPh sb="0" eb="2">
      <t>リシ</t>
    </rPh>
    <rPh sb="2" eb="5">
      <t>ワリビキリョウ</t>
    </rPh>
    <phoneticPr fontId="1"/>
  </si>
  <si>
    <t>売上</t>
    <rPh sb="0" eb="2">
      <t>ウリアゲ</t>
    </rPh>
    <phoneticPr fontId="1"/>
  </si>
  <si>
    <t>雑収入</t>
    <rPh sb="0" eb="3">
      <t>ザツシュウニュウ</t>
    </rPh>
    <phoneticPr fontId="1"/>
  </si>
  <si>
    <t>科目</t>
    <rPh sb="0" eb="2">
      <t>カモク</t>
    </rPh>
    <phoneticPr fontId="1"/>
  </si>
  <si>
    <t>1月計</t>
    <rPh sb="1" eb="2">
      <t>ガツ</t>
    </rPh>
    <rPh sb="2" eb="3">
      <t>ケイ</t>
    </rPh>
    <phoneticPr fontId="1"/>
  </si>
  <si>
    <t>売上</t>
    <rPh sb="0" eb="2">
      <t>ウリアゲ</t>
    </rPh>
    <phoneticPr fontId="1"/>
  </si>
  <si>
    <t>雑収入</t>
    <rPh sb="0" eb="3">
      <t>ザツシュウニュウ</t>
    </rPh>
    <phoneticPr fontId="1"/>
  </si>
  <si>
    <t>10月計</t>
    <rPh sb="2" eb="3">
      <t>ガツ</t>
    </rPh>
    <rPh sb="3" eb="4">
      <t>ケイ</t>
    </rPh>
    <phoneticPr fontId="1"/>
  </si>
  <si>
    <t>11月計</t>
    <rPh sb="2" eb="3">
      <t>ガツ</t>
    </rPh>
    <rPh sb="3" eb="4">
      <t>ケイ</t>
    </rPh>
    <phoneticPr fontId="1"/>
  </si>
  <si>
    <t>12月計</t>
    <rPh sb="2" eb="3">
      <t>ガツ</t>
    </rPh>
    <rPh sb="3" eb="4">
      <t>ケイ</t>
    </rPh>
    <phoneticPr fontId="1"/>
  </si>
  <si>
    <t>経費計</t>
    <rPh sb="0" eb="2">
      <t>ケイヒ</t>
    </rPh>
    <rPh sb="2" eb="3">
      <t>ケイ</t>
    </rPh>
    <phoneticPr fontId="1"/>
  </si>
  <si>
    <t>家事消費</t>
    <rPh sb="0" eb="2">
      <t>カジ</t>
    </rPh>
    <rPh sb="2" eb="4">
      <t>ショウヒ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</si>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</sst>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(* #,##0.00_);_(* \(#,##0.00\);_(* &quot;-&quot;??_);_(@_)"/>
    <numFmt numFmtId="177" formatCode="m&quot;月&quot;d&quot;日&quot;;@"/>
    <numFmt numFmtId="178" formatCode="#,##0_ ;[Red]\-#,##0\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P教科書体"/>
      <family val="1"/>
      <charset val="128"/>
    </font>
    <font>
      <sz val="12"/>
      <name val="HGP教科書体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176" fontId="3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177" fontId="5" fillId="0" borderId="0" xfId="0" applyNumberFormat="1" applyFont="1">
      <alignment vertical="center"/>
    </xf>
    <xf numFmtId="38" fontId="5" fillId="0" borderId="0" xfId="4" applyFont="1">
      <alignment vertical="center"/>
    </xf>
    <xf numFmtId="177" fontId="5" fillId="4" borderId="1" xfId="0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38" fontId="5" fillId="4" borderId="1" xfId="4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177" fontId="5" fillId="2" borderId="7" xfId="0" applyNumberFormat="1" applyFont="1" applyFill="1" applyBorder="1">
      <alignment vertical="center"/>
    </xf>
    <xf numFmtId="177" fontId="5" fillId="2" borderId="9" xfId="0" applyNumberFormat="1" applyFont="1" applyFill="1" applyBorder="1" applyAlignment="1">
      <alignment horizontal="left" vertical="center"/>
    </xf>
    <xf numFmtId="38" fontId="5" fillId="2" borderId="7" xfId="4" applyFont="1" applyFill="1" applyBorder="1">
      <alignment vertical="center"/>
    </xf>
    <xf numFmtId="0" fontId="5" fillId="2" borderId="9" xfId="0" applyFont="1" applyFill="1" applyBorder="1">
      <alignment vertical="center"/>
    </xf>
    <xf numFmtId="177" fontId="5" fillId="2" borderId="10" xfId="0" applyNumberFormat="1" applyFont="1" applyFill="1" applyBorder="1" applyAlignment="1">
      <alignment horizontal="left" vertical="center"/>
    </xf>
    <xf numFmtId="38" fontId="5" fillId="2" borderId="8" xfId="4" applyFont="1" applyFill="1" applyBorder="1">
      <alignment vertical="center"/>
    </xf>
    <xf numFmtId="0" fontId="5" fillId="2" borderId="10" xfId="0" applyFont="1" applyFill="1" applyBorder="1">
      <alignment vertical="center"/>
    </xf>
    <xf numFmtId="177" fontId="5" fillId="3" borderId="11" xfId="0" applyNumberFormat="1" applyFont="1" applyFill="1" applyBorder="1">
      <alignment vertical="center"/>
    </xf>
    <xf numFmtId="177" fontId="5" fillId="3" borderId="2" xfId="0" applyNumberFormat="1" applyFont="1" applyFill="1" applyBorder="1" applyAlignment="1">
      <alignment horizontal="left" vertical="center"/>
    </xf>
    <xf numFmtId="38" fontId="5" fillId="3" borderId="12" xfId="4" applyFont="1" applyFill="1" applyBorder="1">
      <alignment vertical="center"/>
    </xf>
    <xf numFmtId="0" fontId="5" fillId="3" borderId="2" xfId="0" applyFont="1" applyFill="1" applyBorder="1">
      <alignment vertical="center"/>
    </xf>
    <xf numFmtId="38" fontId="5" fillId="0" borderId="14" xfId="0" applyNumberFormat="1" applyFont="1" applyBorder="1">
      <alignment vertical="center"/>
    </xf>
    <xf numFmtId="38" fontId="5" fillId="0" borderId="3" xfId="0" applyNumberFormat="1" applyFont="1" applyBorder="1">
      <alignment vertical="center"/>
    </xf>
    <xf numFmtId="38" fontId="5" fillId="0" borderId="15" xfId="0" applyNumberFormat="1" applyFont="1" applyBorder="1">
      <alignment vertical="center"/>
    </xf>
    <xf numFmtId="38" fontId="5" fillId="0" borderId="4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0" fontId="5" fillId="5" borderId="1" xfId="0" applyFont="1" applyFill="1" applyBorder="1">
      <alignment vertical="center"/>
    </xf>
    <xf numFmtId="0" fontId="5" fillId="5" borderId="12" xfId="0" applyFont="1" applyFill="1" applyBorder="1">
      <alignment vertical="center"/>
    </xf>
    <xf numFmtId="177" fontId="5" fillId="2" borderId="9" xfId="0" applyNumberFormat="1" applyFont="1" applyFill="1" applyBorder="1">
      <alignment vertical="center"/>
    </xf>
    <xf numFmtId="177" fontId="5" fillId="2" borderId="17" xfId="0" applyNumberFormat="1" applyFont="1" applyFill="1" applyBorder="1">
      <alignment vertical="center"/>
    </xf>
    <xf numFmtId="177" fontId="5" fillId="2" borderId="18" xfId="0" applyNumberFormat="1" applyFont="1" applyFill="1" applyBorder="1">
      <alignment vertical="center"/>
    </xf>
    <xf numFmtId="177" fontId="5" fillId="3" borderId="2" xfId="0" applyNumberFormat="1" applyFont="1" applyFill="1" applyBorder="1">
      <alignment vertical="center"/>
    </xf>
    <xf numFmtId="0" fontId="5" fillId="2" borderId="18" xfId="0" applyFont="1" applyFill="1" applyBorder="1">
      <alignment vertical="center"/>
    </xf>
    <xf numFmtId="38" fontId="5" fillId="3" borderId="11" xfId="4" applyFont="1" applyFill="1" applyBorder="1">
      <alignment vertical="center"/>
    </xf>
    <xf numFmtId="38" fontId="5" fillId="2" borderId="19" xfId="4" applyFont="1" applyFill="1" applyBorder="1">
      <alignment vertical="center"/>
    </xf>
    <xf numFmtId="0" fontId="0" fillId="2" borderId="12" xfId="0" applyFill="1" applyBorder="1">
      <alignment vertical="center"/>
    </xf>
    <xf numFmtId="177" fontId="5" fillId="2" borderId="2" xfId="0" applyNumberFormat="1" applyFont="1" applyFill="1" applyBorder="1" applyAlignment="1">
      <alignment horizontal="left" vertical="center"/>
    </xf>
    <xf numFmtId="38" fontId="5" fillId="2" borderId="11" xfId="4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38" fontId="5" fillId="2" borderId="15" xfId="4" applyFont="1" applyFill="1" applyBorder="1">
      <alignment vertical="center"/>
    </xf>
    <xf numFmtId="0" fontId="0" fillId="2" borderId="16" xfId="0" applyFill="1" applyBorder="1">
      <alignment vertical="center"/>
    </xf>
    <xf numFmtId="177" fontId="5" fillId="2" borderId="18" xfId="0" applyNumberFormat="1" applyFont="1" applyFill="1" applyBorder="1" applyAlignment="1">
      <alignment horizontal="left" vertical="center"/>
    </xf>
    <xf numFmtId="38" fontId="5" fillId="2" borderId="16" xfId="4" applyFont="1" applyFill="1" applyBorder="1">
      <alignment vertical="center"/>
    </xf>
    <xf numFmtId="0" fontId="0" fillId="3" borderId="12" xfId="0" applyFill="1" applyBorder="1">
      <alignment vertical="center"/>
    </xf>
    <xf numFmtId="0" fontId="5" fillId="3" borderId="20" xfId="0" applyFont="1" applyFill="1" applyBorder="1">
      <alignment vertical="center"/>
    </xf>
    <xf numFmtId="38" fontId="5" fillId="3" borderId="0" xfId="0" applyNumberFormat="1" applyFont="1" applyFill="1" applyBorder="1">
      <alignment vertical="center"/>
    </xf>
    <xf numFmtId="38" fontId="5" fillId="3" borderId="20" xfId="0" applyNumberFormat="1" applyFont="1" applyFill="1" applyBorder="1">
      <alignment vertical="center"/>
    </xf>
    <xf numFmtId="0" fontId="0" fillId="0" borderId="15" xfId="0" applyFill="1" applyBorder="1">
      <alignment vertical="center"/>
    </xf>
    <xf numFmtId="0" fontId="0" fillId="0" borderId="21" xfId="0" applyFill="1" applyBorder="1">
      <alignment vertical="center"/>
    </xf>
    <xf numFmtId="0" fontId="0" fillId="6" borderId="12" xfId="0" applyFill="1" applyBorder="1">
      <alignment vertical="center"/>
    </xf>
    <xf numFmtId="0" fontId="0" fillId="0" borderId="22" xfId="0" applyFill="1" applyBorder="1">
      <alignment vertical="center"/>
    </xf>
    <xf numFmtId="0" fontId="0" fillId="2" borderId="11" xfId="0" applyFill="1" applyBorder="1">
      <alignment vertical="center"/>
    </xf>
    <xf numFmtId="0" fontId="5" fillId="0" borderId="0" xfId="0" applyFont="1" applyFill="1">
      <alignment vertical="center"/>
    </xf>
    <xf numFmtId="178" fontId="5" fillId="6" borderId="11" xfId="4" applyNumberFormat="1" applyFont="1" applyFill="1" applyBorder="1" applyAlignment="1">
      <alignment horizontal="right" vertical="center"/>
    </xf>
    <xf numFmtId="178" fontId="5" fillId="6" borderId="12" xfId="4" applyNumberFormat="1" applyFont="1" applyFill="1" applyBorder="1" applyAlignment="1">
      <alignment horizontal="right" vertical="center"/>
    </xf>
    <xf numFmtId="178" fontId="5" fillId="6" borderId="1" xfId="4" applyNumberFormat="1" applyFont="1" applyFill="1" applyBorder="1" applyAlignment="1">
      <alignment horizontal="right" vertical="center"/>
    </xf>
    <xf numFmtId="178" fontId="5" fillId="0" borderId="19" xfId="4" applyNumberFormat="1" applyFont="1" applyFill="1" applyBorder="1" applyAlignment="1">
      <alignment horizontal="right" vertical="center"/>
    </xf>
    <xf numFmtId="178" fontId="5" fillId="0" borderId="21" xfId="4" applyNumberFormat="1" applyFont="1" applyFill="1" applyBorder="1" applyAlignment="1">
      <alignment horizontal="right" vertical="center"/>
    </xf>
    <xf numFmtId="178" fontId="5" fillId="0" borderId="21" xfId="4" applyNumberFormat="1" applyFont="1" applyBorder="1" applyAlignment="1">
      <alignment horizontal="right" vertical="center"/>
    </xf>
    <xf numFmtId="178" fontId="5" fillId="0" borderId="13" xfId="4" applyNumberFormat="1" applyFont="1" applyBorder="1" applyAlignment="1">
      <alignment horizontal="right" vertical="center"/>
    </xf>
    <xf numFmtId="178" fontId="5" fillId="0" borderId="8" xfId="4" applyNumberFormat="1" applyFont="1" applyFill="1" applyBorder="1" applyAlignment="1">
      <alignment horizontal="right" vertical="center"/>
    </xf>
    <xf numFmtId="178" fontId="5" fillId="0" borderId="15" xfId="4" applyNumberFormat="1" applyFont="1" applyFill="1" applyBorder="1" applyAlignment="1">
      <alignment horizontal="right" vertical="center"/>
    </xf>
    <xf numFmtId="178" fontId="5" fillId="0" borderId="15" xfId="4" applyNumberFormat="1" applyFont="1" applyBorder="1" applyAlignment="1">
      <alignment horizontal="right" vertical="center"/>
    </xf>
    <xf numFmtId="178" fontId="5" fillId="0" borderId="4" xfId="4" applyNumberFormat="1" applyFont="1" applyBorder="1" applyAlignment="1">
      <alignment horizontal="right" vertical="center"/>
    </xf>
    <xf numFmtId="178" fontId="5" fillId="0" borderId="23" xfId="4" applyNumberFormat="1" applyFont="1" applyFill="1" applyBorder="1" applyAlignment="1">
      <alignment horizontal="right" vertical="center"/>
    </xf>
    <xf numFmtId="178" fontId="5" fillId="0" borderId="22" xfId="4" applyNumberFormat="1" applyFont="1" applyFill="1" applyBorder="1" applyAlignment="1">
      <alignment horizontal="right" vertical="center"/>
    </xf>
    <xf numFmtId="178" fontId="5" fillId="0" borderId="22" xfId="4" applyNumberFormat="1" applyFont="1" applyBorder="1" applyAlignment="1">
      <alignment horizontal="right" vertical="center"/>
    </xf>
    <xf numFmtId="178" fontId="5" fillId="0" borderId="6" xfId="4" applyNumberFormat="1" applyFont="1" applyBorder="1" applyAlignment="1">
      <alignment horizontal="right" vertical="center"/>
    </xf>
    <xf numFmtId="178" fontId="5" fillId="2" borderId="11" xfId="4" applyNumberFormat="1" applyFont="1" applyFill="1" applyBorder="1" applyAlignment="1">
      <alignment horizontal="right" vertical="center"/>
    </xf>
    <xf numFmtId="178" fontId="5" fillId="2" borderId="12" xfId="4" applyNumberFormat="1" applyFont="1" applyFill="1" applyBorder="1" applyAlignment="1">
      <alignment horizontal="right" vertical="center"/>
    </xf>
    <xf numFmtId="178" fontId="5" fillId="2" borderId="1" xfId="4" applyNumberFormat="1" applyFont="1" applyFill="1" applyBorder="1" applyAlignment="1">
      <alignment horizontal="right" vertical="center"/>
    </xf>
    <xf numFmtId="177" fontId="5" fillId="6" borderId="2" xfId="0" applyNumberFormat="1" applyFont="1" applyFill="1" applyBorder="1" applyAlignment="1">
      <alignment horizontal="left" vertical="center"/>
    </xf>
    <xf numFmtId="38" fontId="5" fillId="6" borderId="11" xfId="4" applyFont="1" applyFill="1" applyBorder="1">
      <alignment vertical="center"/>
    </xf>
    <xf numFmtId="0" fontId="5" fillId="6" borderId="2" xfId="0" applyFont="1" applyFill="1" applyBorder="1">
      <alignment vertical="center"/>
    </xf>
    <xf numFmtId="177" fontId="5" fillId="0" borderId="3" xfId="0" applyNumberFormat="1" applyFont="1" applyBorder="1" applyProtection="1">
      <alignment vertical="center"/>
      <protection locked="0"/>
    </xf>
    <xf numFmtId="38" fontId="5" fillId="0" borderId="3" xfId="4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177" fontId="5" fillId="0" borderId="4" xfId="0" applyNumberFormat="1" applyFont="1" applyBorder="1" applyProtection="1">
      <alignment vertical="center"/>
      <protection locked="0"/>
    </xf>
    <xf numFmtId="38" fontId="5" fillId="0" borderId="4" xfId="4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177" fontId="5" fillId="0" borderId="6" xfId="0" applyNumberFormat="1" applyFont="1" applyBorder="1" applyProtection="1">
      <alignment vertical="center"/>
      <protection locked="0"/>
    </xf>
    <xf numFmtId="38" fontId="5" fillId="0" borderId="6" xfId="4" applyFont="1" applyBorder="1" applyProtection="1">
      <alignment vertical="center"/>
      <protection locked="0"/>
    </xf>
    <xf numFmtId="0" fontId="6" fillId="0" borderId="6" xfId="1" quotePrefix="1" applyFont="1" applyBorder="1" applyProtection="1">
      <alignment vertical="center"/>
      <protection locked="0"/>
    </xf>
    <xf numFmtId="0" fontId="6" fillId="0" borderId="4" xfId="1" quotePrefix="1" applyFont="1" applyBorder="1" applyProtection="1">
      <alignment vertical="center"/>
      <protection locked="0"/>
    </xf>
    <xf numFmtId="177" fontId="5" fillId="0" borderId="5" xfId="0" applyNumberFormat="1" applyFont="1" applyBorder="1" applyProtection="1">
      <alignment vertical="center"/>
      <protection locked="0"/>
    </xf>
    <xf numFmtId="38" fontId="5" fillId="0" borderId="5" xfId="4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177" fontId="5" fillId="0" borderId="3" xfId="0" applyNumberFormat="1" applyFont="1" applyBorder="1" applyAlignment="1" applyProtection="1">
      <alignment horizontal="left" vertical="center"/>
      <protection locked="0"/>
    </xf>
    <xf numFmtId="177" fontId="5" fillId="0" borderId="4" xfId="0" applyNumberFormat="1" applyFont="1" applyBorder="1" applyAlignment="1" applyProtection="1">
      <alignment horizontal="left" vertical="center"/>
      <protection locked="0"/>
    </xf>
    <xf numFmtId="177" fontId="5" fillId="0" borderId="5" xfId="0" applyNumberFormat="1" applyFont="1" applyBorder="1" applyAlignment="1" applyProtection="1">
      <alignment horizontal="left" vertical="center"/>
      <protection locked="0"/>
    </xf>
  </cellXfs>
  <cellStyles count="5">
    <cellStyle name="ハイパーリンク" xfId="1" builtinId="8"/>
    <cellStyle name="桁区切り" xfId="4" builtinId="6"/>
    <cellStyle name="桁区切り [0.00]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tabSelected="1" workbookViewId="0">
      <selection activeCell="B2" sqref="B2:C2"/>
    </sheetView>
  </sheetViews>
  <sheetFormatPr defaultRowHeight="18" customHeight="1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56</v>
      </c>
      <c r="B68" s="34"/>
      <c r="C68" s="36">
        <f>SUM(C66:C67)</f>
        <v>0</v>
      </c>
      <c r="D68" s="22"/>
    </row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B2" sqref="B2:C2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59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G11" sqref="G11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60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H8" sqref="H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61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7" sqref="G7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54" t="s">
        <v>47</v>
      </c>
      <c r="B66" s="76"/>
      <c r="C66" s="77">
        <f>SUMIF($B$2:$B$65,"仕入",$C$2:$C$65)</f>
        <v>0</v>
      </c>
      <c r="D66" s="78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H10" sqref="H10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F7" sqref="F7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H8" sqref="H8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E7" sqref="E7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E8" sqref="E8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10" sqref="G10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B2" sqref="B2:C2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24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10" sqref="G10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8" sqref="G8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F7" sqref="F7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10" sqref="G10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workbookViewId="0">
      <selection activeCell="G9" sqref="G9"/>
    </sheetView>
  </sheetViews>
  <sheetFormatPr defaultRowHeight="14.25" x14ac:dyDescent="0.15"/>
  <cols>
    <col min="1" max="1" width="11.625" style="5" customWidth="1"/>
    <col min="2" max="2" width="15.625" style="11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10" t="s">
        <v>20</v>
      </c>
      <c r="C1" s="9" t="s">
        <v>5</v>
      </c>
      <c r="D1" s="8" t="s">
        <v>6</v>
      </c>
    </row>
    <row r="2" spans="1:4" ht="18" customHeight="1" x14ac:dyDescent="0.15">
      <c r="A2" s="79"/>
      <c r="B2" s="92"/>
      <c r="C2" s="80"/>
      <c r="D2" s="81"/>
    </row>
    <row r="3" spans="1:4" ht="18" customHeight="1" x14ac:dyDescent="0.15">
      <c r="A3" s="82"/>
      <c r="B3" s="93"/>
      <c r="C3" s="83"/>
      <c r="D3" s="84"/>
    </row>
    <row r="4" spans="1:4" ht="18" customHeight="1" x14ac:dyDescent="0.15">
      <c r="A4" s="82"/>
      <c r="B4" s="93"/>
      <c r="C4" s="83"/>
      <c r="D4" s="84"/>
    </row>
    <row r="5" spans="1:4" ht="18" customHeight="1" x14ac:dyDescent="0.15">
      <c r="A5" s="82"/>
      <c r="B5" s="93"/>
      <c r="C5" s="83"/>
      <c r="D5" s="84"/>
    </row>
    <row r="6" spans="1:4" ht="18" customHeight="1" x14ac:dyDescent="0.15">
      <c r="A6" s="82"/>
      <c r="B6" s="93"/>
      <c r="C6" s="83"/>
      <c r="D6" s="84"/>
    </row>
    <row r="7" spans="1:4" ht="18" customHeight="1" x14ac:dyDescent="0.15">
      <c r="A7" s="82"/>
      <c r="B7" s="93"/>
      <c r="C7" s="83"/>
      <c r="D7" s="84"/>
    </row>
    <row r="8" spans="1:4" ht="18" customHeight="1" x14ac:dyDescent="0.15">
      <c r="A8" s="82"/>
      <c r="B8" s="93"/>
      <c r="C8" s="83"/>
      <c r="D8" s="84"/>
    </row>
    <row r="9" spans="1:4" ht="18" customHeight="1" x14ac:dyDescent="0.15">
      <c r="A9" s="82"/>
      <c r="B9" s="93"/>
      <c r="C9" s="83"/>
      <c r="D9" s="84"/>
    </row>
    <row r="10" spans="1:4" ht="18" customHeight="1" x14ac:dyDescent="0.15">
      <c r="A10" s="82"/>
      <c r="B10" s="93"/>
      <c r="C10" s="83"/>
      <c r="D10" s="84"/>
    </row>
    <row r="11" spans="1:4" ht="18" customHeight="1" x14ac:dyDescent="0.15">
      <c r="A11" s="82"/>
      <c r="B11" s="93"/>
      <c r="C11" s="83"/>
      <c r="D11" s="84"/>
    </row>
    <row r="12" spans="1:4" ht="18" customHeight="1" x14ac:dyDescent="0.15">
      <c r="A12" s="82"/>
      <c r="B12" s="93"/>
      <c r="C12" s="83"/>
      <c r="D12" s="84"/>
    </row>
    <row r="13" spans="1:4" ht="18" customHeight="1" x14ac:dyDescent="0.15">
      <c r="A13" s="82"/>
      <c r="B13" s="93"/>
      <c r="C13" s="83"/>
      <c r="D13" s="84"/>
    </row>
    <row r="14" spans="1:4" ht="18" customHeight="1" x14ac:dyDescent="0.15">
      <c r="A14" s="82"/>
      <c r="B14" s="93"/>
      <c r="C14" s="83"/>
      <c r="D14" s="84"/>
    </row>
    <row r="15" spans="1:4" ht="18" customHeight="1" x14ac:dyDescent="0.15">
      <c r="A15" s="82"/>
      <c r="B15" s="93"/>
      <c r="C15" s="83"/>
      <c r="D15" s="84"/>
    </row>
    <row r="16" spans="1:4" ht="18" customHeight="1" x14ac:dyDescent="0.15">
      <c r="A16" s="82"/>
      <c r="B16" s="93"/>
      <c r="C16" s="83"/>
      <c r="D16" s="84"/>
    </row>
    <row r="17" spans="1:4" ht="18" customHeight="1" x14ac:dyDescent="0.15">
      <c r="A17" s="82"/>
      <c r="B17" s="93"/>
      <c r="C17" s="83"/>
      <c r="D17" s="84"/>
    </row>
    <row r="18" spans="1:4" ht="18" customHeight="1" x14ac:dyDescent="0.15">
      <c r="A18" s="82"/>
      <c r="B18" s="93"/>
      <c r="C18" s="83"/>
      <c r="D18" s="84"/>
    </row>
    <row r="19" spans="1:4" ht="18" customHeight="1" x14ac:dyDescent="0.15">
      <c r="A19" s="82"/>
      <c r="B19" s="93"/>
      <c r="C19" s="83"/>
      <c r="D19" s="84"/>
    </row>
    <row r="20" spans="1:4" ht="18" customHeight="1" x14ac:dyDescent="0.15">
      <c r="A20" s="82"/>
      <c r="B20" s="93"/>
      <c r="C20" s="83"/>
      <c r="D20" s="84"/>
    </row>
    <row r="21" spans="1:4" ht="18" customHeight="1" x14ac:dyDescent="0.15">
      <c r="A21" s="82"/>
      <c r="B21" s="93"/>
      <c r="C21" s="83"/>
      <c r="D21" s="84"/>
    </row>
    <row r="22" spans="1:4" ht="18" customHeight="1" x14ac:dyDescent="0.15">
      <c r="A22" s="82"/>
      <c r="B22" s="93"/>
      <c r="C22" s="83"/>
      <c r="D22" s="84"/>
    </row>
    <row r="23" spans="1:4" ht="18" customHeight="1" x14ac:dyDescent="0.15">
      <c r="A23" s="82"/>
      <c r="B23" s="93"/>
      <c r="C23" s="83"/>
      <c r="D23" s="84"/>
    </row>
    <row r="24" spans="1:4" ht="18" customHeight="1" x14ac:dyDescent="0.15">
      <c r="A24" s="82"/>
      <c r="B24" s="93"/>
      <c r="C24" s="83"/>
      <c r="D24" s="84"/>
    </row>
    <row r="25" spans="1:4" ht="18" customHeight="1" x14ac:dyDescent="0.15">
      <c r="A25" s="82"/>
      <c r="B25" s="93"/>
      <c r="C25" s="83"/>
      <c r="D25" s="84"/>
    </row>
    <row r="26" spans="1:4" ht="18" customHeight="1" x14ac:dyDescent="0.15">
      <c r="A26" s="82"/>
      <c r="B26" s="93"/>
      <c r="C26" s="83"/>
      <c r="D26" s="84"/>
    </row>
    <row r="27" spans="1:4" ht="18" customHeight="1" x14ac:dyDescent="0.15">
      <c r="A27" s="82"/>
      <c r="B27" s="93"/>
      <c r="C27" s="83"/>
      <c r="D27" s="84"/>
    </row>
    <row r="28" spans="1:4" ht="18" customHeight="1" x14ac:dyDescent="0.15">
      <c r="A28" s="82"/>
      <c r="B28" s="93"/>
      <c r="C28" s="83"/>
      <c r="D28" s="84"/>
    </row>
    <row r="29" spans="1:4" ht="18" customHeight="1" x14ac:dyDescent="0.15">
      <c r="A29" s="82"/>
      <c r="B29" s="93"/>
      <c r="C29" s="83"/>
      <c r="D29" s="84"/>
    </row>
    <row r="30" spans="1:4" ht="18" customHeight="1" x14ac:dyDescent="0.15">
      <c r="A30" s="82"/>
      <c r="B30" s="93"/>
      <c r="C30" s="83"/>
      <c r="D30" s="84"/>
    </row>
    <row r="31" spans="1:4" ht="18" customHeight="1" x14ac:dyDescent="0.15">
      <c r="A31" s="85"/>
      <c r="B31" s="93"/>
      <c r="C31" s="83"/>
      <c r="D31" s="84"/>
    </row>
    <row r="32" spans="1:4" ht="18" customHeight="1" x14ac:dyDescent="0.15">
      <c r="A32" s="82"/>
      <c r="B32" s="93"/>
      <c r="C32" s="83"/>
      <c r="D32" s="84"/>
    </row>
    <row r="33" spans="1:4" ht="18" customHeight="1" x14ac:dyDescent="0.15">
      <c r="A33" s="82"/>
      <c r="B33" s="93"/>
      <c r="C33" s="83"/>
      <c r="D33" s="88"/>
    </row>
    <row r="34" spans="1:4" ht="18" customHeight="1" x14ac:dyDescent="0.15">
      <c r="A34" s="82"/>
      <c r="B34" s="93"/>
      <c r="C34" s="83"/>
      <c r="D34" s="84"/>
    </row>
    <row r="35" spans="1:4" ht="18" customHeight="1" x14ac:dyDescent="0.15">
      <c r="A35" s="82"/>
      <c r="B35" s="93"/>
      <c r="C35" s="83"/>
      <c r="D35" s="84"/>
    </row>
    <row r="36" spans="1:4" ht="18" customHeight="1" x14ac:dyDescent="0.15">
      <c r="A36" s="82"/>
      <c r="B36" s="93"/>
      <c r="C36" s="83"/>
      <c r="D36" s="84"/>
    </row>
    <row r="37" spans="1:4" ht="18" customHeight="1" x14ac:dyDescent="0.15">
      <c r="A37" s="82"/>
      <c r="B37" s="93"/>
      <c r="C37" s="83"/>
      <c r="D37" s="88"/>
    </row>
    <row r="38" spans="1:4" ht="18" customHeight="1" x14ac:dyDescent="0.15">
      <c r="A38" s="82"/>
      <c r="B38" s="93"/>
      <c r="C38" s="83"/>
      <c r="D38" s="84"/>
    </row>
    <row r="39" spans="1:4" ht="18" customHeight="1" x14ac:dyDescent="0.15">
      <c r="A39" s="82"/>
      <c r="B39" s="93"/>
      <c r="C39" s="83"/>
      <c r="D39" s="84"/>
    </row>
    <row r="40" spans="1:4" ht="18" customHeight="1" x14ac:dyDescent="0.15">
      <c r="A40" s="82"/>
      <c r="B40" s="93"/>
      <c r="C40" s="83"/>
      <c r="D40" s="84"/>
    </row>
    <row r="41" spans="1:4" ht="18" customHeight="1" x14ac:dyDescent="0.15">
      <c r="A41" s="82"/>
      <c r="B41" s="93"/>
      <c r="C41" s="83"/>
      <c r="D41" s="84"/>
    </row>
    <row r="42" spans="1:4" ht="18" customHeight="1" x14ac:dyDescent="0.15">
      <c r="A42" s="82"/>
      <c r="B42" s="93"/>
      <c r="C42" s="83"/>
      <c r="D42" s="84"/>
    </row>
    <row r="43" spans="1:4" ht="18" customHeight="1" x14ac:dyDescent="0.15">
      <c r="A43" s="82"/>
      <c r="B43" s="93"/>
      <c r="C43" s="83"/>
      <c r="D43" s="84"/>
    </row>
    <row r="44" spans="1:4" ht="18" customHeight="1" x14ac:dyDescent="0.15">
      <c r="A44" s="82"/>
      <c r="B44" s="93"/>
      <c r="C44" s="83"/>
      <c r="D44" s="84"/>
    </row>
    <row r="45" spans="1:4" ht="18" customHeight="1" x14ac:dyDescent="0.15">
      <c r="A45" s="82"/>
      <c r="B45" s="93"/>
      <c r="C45" s="83"/>
      <c r="D45" s="84"/>
    </row>
    <row r="46" spans="1:4" ht="18" customHeight="1" x14ac:dyDescent="0.15">
      <c r="A46" s="82"/>
      <c r="B46" s="93"/>
      <c r="C46" s="83"/>
      <c r="D46" s="84"/>
    </row>
    <row r="47" spans="1:4" ht="18" customHeight="1" x14ac:dyDescent="0.15">
      <c r="A47" s="82"/>
      <c r="B47" s="93"/>
      <c r="C47" s="83"/>
      <c r="D47" s="84"/>
    </row>
    <row r="48" spans="1:4" ht="18" customHeight="1" x14ac:dyDescent="0.15">
      <c r="A48" s="82"/>
      <c r="B48" s="93"/>
      <c r="C48" s="83"/>
      <c r="D48" s="84"/>
    </row>
    <row r="49" spans="1:4" ht="18" customHeight="1" x14ac:dyDescent="0.15">
      <c r="A49" s="82"/>
      <c r="B49" s="93"/>
      <c r="C49" s="83"/>
      <c r="D49" s="84"/>
    </row>
    <row r="50" spans="1:4" ht="18" customHeight="1" x14ac:dyDescent="0.15">
      <c r="A50" s="82"/>
      <c r="B50" s="93"/>
      <c r="C50" s="83"/>
      <c r="D50" s="84"/>
    </row>
    <row r="51" spans="1:4" ht="18" customHeight="1" x14ac:dyDescent="0.15">
      <c r="A51" s="82"/>
      <c r="B51" s="93"/>
      <c r="C51" s="83"/>
      <c r="D51" s="88"/>
    </row>
    <row r="52" spans="1:4" ht="18" customHeight="1" x14ac:dyDescent="0.15">
      <c r="A52" s="82"/>
      <c r="B52" s="93"/>
      <c r="C52" s="83"/>
      <c r="D52" s="84"/>
    </row>
    <row r="53" spans="1:4" ht="18" customHeight="1" x14ac:dyDescent="0.15">
      <c r="A53" s="82"/>
      <c r="B53" s="93"/>
      <c r="C53" s="83"/>
      <c r="D53" s="88"/>
    </row>
    <row r="54" spans="1:4" ht="18" customHeight="1" x14ac:dyDescent="0.15">
      <c r="A54" s="82"/>
      <c r="B54" s="93"/>
      <c r="C54" s="83"/>
      <c r="D54" s="84"/>
    </row>
    <row r="55" spans="1:4" ht="18" customHeight="1" x14ac:dyDescent="0.15">
      <c r="A55" s="82"/>
      <c r="B55" s="93"/>
      <c r="C55" s="83"/>
      <c r="D55" s="88"/>
    </row>
    <row r="56" spans="1:4" ht="18" customHeight="1" x14ac:dyDescent="0.15">
      <c r="A56" s="82"/>
      <c r="B56" s="93"/>
      <c r="C56" s="83"/>
      <c r="D56" s="84"/>
    </row>
    <row r="57" spans="1:4" ht="18" customHeight="1" x14ac:dyDescent="0.15">
      <c r="A57" s="82"/>
      <c r="B57" s="93"/>
      <c r="C57" s="83"/>
      <c r="D57" s="88"/>
    </row>
    <row r="58" spans="1:4" ht="18" customHeight="1" x14ac:dyDescent="0.15">
      <c r="A58" s="82"/>
      <c r="B58" s="93"/>
      <c r="C58" s="83"/>
      <c r="D58" s="84"/>
    </row>
    <row r="59" spans="1:4" ht="18" customHeight="1" x14ac:dyDescent="0.15">
      <c r="A59" s="82"/>
      <c r="B59" s="93"/>
      <c r="C59" s="83"/>
      <c r="D59" s="88"/>
    </row>
    <row r="60" spans="1:4" ht="18" customHeight="1" x14ac:dyDescent="0.15">
      <c r="A60" s="82"/>
      <c r="B60" s="93"/>
      <c r="C60" s="83"/>
      <c r="D60" s="88"/>
    </row>
    <row r="61" spans="1:4" ht="18" customHeight="1" x14ac:dyDescent="0.15">
      <c r="A61" s="82"/>
      <c r="B61" s="93"/>
      <c r="C61" s="83"/>
      <c r="D61" s="88"/>
    </row>
    <row r="62" spans="1:4" ht="18" customHeight="1" x14ac:dyDescent="0.15">
      <c r="A62" s="82"/>
      <c r="B62" s="93"/>
      <c r="C62" s="83"/>
      <c r="D62" s="88"/>
    </row>
    <row r="63" spans="1:4" ht="18" customHeight="1" x14ac:dyDescent="0.15">
      <c r="A63" s="82"/>
      <c r="B63" s="93"/>
      <c r="C63" s="83"/>
      <c r="D63" s="84"/>
    </row>
    <row r="64" spans="1:4" ht="18" customHeight="1" x14ac:dyDescent="0.15">
      <c r="A64" s="82"/>
      <c r="B64" s="93"/>
      <c r="C64" s="83"/>
      <c r="D64" s="88"/>
    </row>
    <row r="65" spans="1:4" ht="18" customHeight="1" x14ac:dyDescent="0.15">
      <c r="A65" s="89"/>
      <c r="B65" s="94"/>
      <c r="C65" s="90"/>
      <c r="D65" s="91"/>
    </row>
    <row r="66" spans="1:4" ht="18" customHeight="1" x14ac:dyDescent="0.15">
      <c r="A66" s="38" t="s">
        <v>47</v>
      </c>
      <c r="B66" s="39"/>
      <c r="C66" s="40">
        <f>SUMIF($B$2:$B$65,"仕入",$C$2:$C$65)</f>
        <v>0</v>
      </c>
      <c r="D66" s="41"/>
    </row>
    <row r="67" spans="1:4" ht="18" customHeight="1" x14ac:dyDescent="0.15">
      <c r="A67" s="42" t="s">
        <v>4</v>
      </c>
      <c r="B67" s="13"/>
      <c r="C67" s="14">
        <f>SUMIF($B$2:$B$65,"著作権使用料",$C$2:$C$65)</f>
        <v>0</v>
      </c>
      <c r="D67" s="15"/>
    </row>
    <row r="68" spans="1:4" ht="18" customHeight="1" x14ac:dyDescent="0.15">
      <c r="A68" s="43" t="s">
        <v>8</v>
      </c>
      <c r="B68" s="16"/>
      <c r="C68" s="17">
        <f t="shared" ref="C68" si="0">SUMIF($B$2:$B$65,"給料賃金",$C$2:$C$65)</f>
        <v>0</v>
      </c>
      <c r="D68" s="18"/>
    </row>
    <row r="69" spans="1:4" ht="18" customHeight="1" x14ac:dyDescent="0.15">
      <c r="A69" s="43" t="s">
        <v>48</v>
      </c>
      <c r="B69" s="16"/>
      <c r="C69" s="17">
        <f>SUMIF($B$2:$B$65,"外注工賃",$C$2:$C$65)</f>
        <v>0</v>
      </c>
      <c r="D69" s="18"/>
    </row>
    <row r="70" spans="1:4" ht="18" customHeight="1" x14ac:dyDescent="0.15">
      <c r="A70" s="43" t="s">
        <v>9</v>
      </c>
      <c r="B70" s="16"/>
      <c r="C70" s="17">
        <f>SUMIF($B$2:$B$65,"外注費",$C$2:$C$65)</f>
        <v>0</v>
      </c>
      <c r="D70" s="18"/>
    </row>
    <row r="71" spans="1:4" ht="18" customHeight="1" x14ac:dyDescent="0.15">
      <c r="A71" s="43" t="s">
        <v>10</v>
      </c>
      <c r="B71" s="16"/>
      <c r="C71" s="17">
        <f>SUMIF($B$2:$B$65,"減価償却費",$C$2:$C$65)</f>
        <v>0</v>
      </c>
      <c r="D71" s="18"/>
    </row>
    <row r="72" spans="1:4" ht="18" customHeight="1" x14ac:dyDescent="0.15">
      <c r="A72" s="43" t="s">
        <v>49</v>
      </c>
      <c r="B72" s="16"/>
      <c r="C72" s="17">
        <f>SUMIF($B$2:$B$65,"繰延資産償却",$C$2:$C$65)</f>
        <v>0</v>
      </c>
      <c r="D72" s="18"/>
    </row>
    <row r="73" spans="1:4" ht="18" customHeight="1" x14ac:dyDescent="0.15">
      <c r="A73" s="43" t="s">
        <v>50</v>
      </c>
      <c r="B73" s="16"/>
      <c r="C73" s="17">
        <f>SUMIF($B$2:$B$65,"貸倒金",$C$2:$C$65)</f>
        <v>0</v>
      </c>
      <c r="D73" s="18"/>
    </row>
    <row r="74" spans="1:4" ht="18" customHeight="1" x14ac:dyDescent="0.15">
      <c r="A74" s="43" t="s">
        <v>51</v>
      </c>
      <c r="B74" s="16"/>
      <c r="C74" s="17">
        <f>SUMIF($B$2:$B$65,"地代家賃",$C$2:$C$65)</f>
        <v>0</v>
      </c>
      <c r="D74" s="18"/>
    </row>
    <row r="75" spans="1:4" ht="18" customHeight="1" x14ac:dyDescent="0.15">
      <c r="A75" s="43" t="s">
        <v>3</v>
      </c>
      <c r="B75" s="16"/>
      <c r="C75" s="17">
        <f>SUMIF($B$2:$B$65,"租税公課",$C$2:$C$65)</f>
        <v>0</v>
      </c>
      <c r="D75" s="18"/>
    </row>
    <row r="76" spans="1:4" ht="18" customHeight="1" x14ac:dyDescent="0.15">
      <c r="A76" s="43" t="s">
        <v>52</v>
      </c>
      <c r="B76" s="16"/>
      <c r="C76" s="17">
        <f>SUMIF($B$2:$B$65,"利子割引料",$C$2:$C$65)</f>
        <v>0</v>
      </c>
      <c r="D76" s="18"/>
    </row>
    <row r="77" spans="1:4" ht="18" customHeight="1" x14ac:dyDescent="0.15">
      <c r="A77" s="43" t="s">
        <v>0</v>
      </c>
      <c r="B77" s="16"/>
      <c r="C77" s="17">
        <f>SUMIF($B$2:$B$65,"研修費",$C$2:$C$65)</f>
        <v>0</v>
      </c>
      <c r="D77" s="18"/>
    </row>
    <row r="78" spans="1:4" ht="18" customHeight="1" x14ac:dyDescent="0.15">
      <c r="A78" s="43" t="s">
        <v>11</v>
      </c>
      <c r="B78" s="16"/>
      <c r="C78" s="17">
        <f>SUMIF($B$2:$B$65,"荷造運賃",$C$2:$C$65)</f>
        <v>0</v>
      </c>
      <c r="D78" s="18"/>
    </row>
    <row r="79" spans="1:4" ht="18" customHeight="1" x14ac:dyDescent="0.15">
      <c r="A79" s="43" t="s">
        <v>12</v>
      </c>
      <c r="B79" s="16"/>
      <c r="C79" s="17">
        <f>SUMIF($B$2:$B$65,"水道光熱費",$C$2:$C$65)</f>
        <v>0</v>
      </c>
      <c r="D79" s="18"/>
    </row>
    <row r="80" spans="1:4" ht="18" customHeight="1" x14ac:dyDescent="0.15">
      <c r="A80" s="43" t="s">
        <v>13</v>
      </c>
      <c r="B80" s="16"/>
      <c r="C80" s="17">
        <f>SUMIF($B$2:$B$65,"旅費交通費",$C$2:$C$65)</f>
        <v>0</v>
      </c>
      <c r="D80" s="18"/>
    </row>
    <row r="81" spans="1:4" ht="18" customHeight="1" x14ac:dyDescent="0.15">
      <c r="A81" s="43" t="s">
        <v>1</v>
      </c>
      <c r="B81" s="16"/>
      <c r="C81" s="17">
        <f>SUMIF($B$2:$B$65,"通信費",$C$2:$C$65)</f>
        <v>0</v>
      </c>
      <c r="D81" s="18"/>
    </row>
    <row r="82" spans="1:4" ht="18" customHeight="1" x14ac:dyDescent="0.15">
      <c r="A82" s="43" t="s">
        <v>14</v>
      </c>
      <c r="B82" s="16"/>
      <c r="C82" s="17">
        <f>SUMIF($B$2:$B$65,"広告宣伝費",$C$2:$C$65)</f>
        <v>0</v>
      </c>
      <c r="D82" s="18"/>
    </row>
    <row r="83" spans="1:4" ht="18" customHeight="1" x14ac:dyDescent="0.15">
      <c r="A83" s="43" t="s">
        <v>15</v>
      </c>
      <c r="B83" s="16"/>
      <c r="C83" s="17">
        <f>SUMIF($B$2:$B$65,"接待交際費",$C$2:$C$65)</f>
        <v>0</v>
      </c>
      <c r="D83" s="18"/>
    </row>
    <row r="84" spans="1:4" ht="18" customHeight="1" x14ac:dyDescent="0.15">
      <c r="A84" s="43" t="s">
        <v>16</v>
      </c>
      <c r="B84" s="16"/>
      <c r="C84" s="17">
        <f>SUMIF($B$2:$B$65,"損害保険料",$C$2:$C$65)</f>
        <v>0</v>
      </c>
      <c r="D84" s="18"/>
    </row>
    <row r="85" spans="1:4" ht="18" customHeight="1" x14ac:dyDescent="0.15">
      <c r="A85" s="43" t="s">
        <v>17</v>
      </c>
      <c r="B85" s="16"/>
      <c r="C85" s="44">
        <f>SUMIF($B$2:$B$65,"修繕費",$C$2:$C$65)</f>
        <v>0</v>
      </c>
      <c r="D85" s="18"/>
    </row>
    <row r="86" spans="1:4" ht="18" customHeight="1" x14ac:dyDescent="0.15">
      <c r="A86" s="43" t="s">
        <v>18</v>
      </c>
      <c r="B86" s="16"/>
      <c r="C86" s="44">
        <f>SUMIF($B$2:$B$65,"消耗品費",$C$2:$C$65)</f>
        <v>0</v>
      </c>
      <c r="D86" s="18"/>
    </row>
    <row r="87" spans="1:4" ht="18" customHeight="1" x14ac:dyDescent="0.15">
      <c r="A87" s="43" t="s">
        <v>19</v>
      </c>
      <c r="B87" s="16"/>
      <c r="C87" s="44">
        <f>SUMIF($B$2:$B$65,"福利厚生費",$C$2:$C$65)</f>
        <v>0</v>
      </c>
      <c r="D87" s="18"/>
    </row>
    <row r="88" spans="1:4" ht="18" customHeight="1" x14ac:dyDescent="0.15">
      <c r="A88" s="43" t="s">
        <v>2</v>
      </c>
      <c r="B88" s="16"/>
      <c r="C88" s="44">
        <f>SUMIF($B$2:$B$65,"雑費",$C$2:$C$65)</f>
        <v>0</v>
      </c>
      <c r="D88" s="18"/>
    </row>
    <row r="89" spans="1:4" ht="18" customHeight="1" x14ac:dyDescent="0.15">
      <c r="A89" s="43" t="s">
        <v>21</v>
      </c>
      <c r="B89" s="16"/>
      <c r="C89" s="44">
        <f>SUMIF($B$2:$B$65,"諸会費",$C$2:$C$65)</f>
        <v>0</v>
      </c>
      <c r="D89" s="18"/>
    </row>
    <row r="90" spans="1:4" ht="18" customHeight="1" x14ac:dyDescent="0.15">
      <c r="A90" s="43" t="s">
        <v>22</v>
      </c>
      <c r="B90" s="16"/>
      <c r="C90" s="44">
        <f>SUMIF($B$2:$B$65,"会場賃借料",$C$2:$C$65)</f>
        <v>0</v>
      </c>
      <c r="D90" s="18"/>
    </row>
    <row r="91" spans="1:4" ht="18" customHeight="1" x14ac:dyDescent="0.15">
      <c r="A91" s="45" t="s">
        <v>23</v>
      </c>
      <c r="B91" s="46"/>
      <c r="C91" s="47">
        <f>SUMIF($B$2:$B$65,"図書費",$C$2:$C$65)</f>
        <v>0</v>
      </c>
      <c r="D91" s="35"/>
    </row>
    <row r="92" spans="1:4" ht="18" customHeight="1" x14ac:dyDescent="0.15">
      <c r="A92" s="48" t="s">
        <v>62</v>
      </c>
      <c r="B92" s="20"/>
      <c r="C92" s="21">
        <f>SUM(C67:C91)</f>
        <v>0</v>
      </c>
      <c r="D92" s="22"/>
    </row>
    <row r="93" spans="1:4" ht="18" customHeight="1" x14ac:dyDescent="0.15">
      <c r="A93" s="19" t="s">
        <v>63</v>
      </c>
      <c r="B93" s="20"/>
      <c r="C93" s="21">
        <f>SUMIF($B$2:$B$65,"家事消費",$C$2:$C$65)</f>
        <v>0</v>
      </c>
      <c r="D93" s="22"/>
    </row>
    <row r="94" spans="1:4" ht="18" customHeight="1" x14ac:dyDescent="0.15"/>
    <row r="95" spans="1:4" ht="18" customHeight="1" x14ac:dyDescent="0.15"/>
    <row r="96" spans="1:4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  <row r="152" ht="18" customHeight="1" x14ac:dyDescent="0.15"/>
    <row r="153" ht="18" customHeight="1" x14ac:dyDescent="0.15"/>
    <row r="154" ht="18" customHeight="1" x14ac:dyDescent="0.15"/>
    <row r="155" ht="18" customHeight="1" x14ac:dyDescent="0.15"/>
    <row r="156" ht="18" customHeight="1" x14ac:dyDescent="0.15"/>
    <row r="157" ht="18" customHeight="1" x14ac:dyDescent="0.15"/>
    <row r="158" ht="18" customHeight="1" x14ac:dyDescent="0.15"/>
    <row r="159" ht="18" customHeight="1" x14ac:dyDescent="0.15"/>
    <row r="160" ht="18" customHeight="1" x14ac:dyDescent="0.15"/>
    <row r="161" ht="18" customHeight="1" x14ac:dyDescent="0.15"/>
    <row r="162" ht="18" customHeight="1" x14ac:dyDescent="0.15"/>
    <row r="163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5">
      <formula1>経費科目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I13" sqref="I13"/>
    </sheetView>
  </sheetViews>
  <sheetFormatPr defaultRowHeight="18" customHeight="1" x14ac:dyDescent="0.15"/>
  <cols>
    <col min="1" max="1" width="16.125" style="1" customWidth="1"/>
    <col min="2" max="16384" width="9" style="1"/>
  </cols>
  <sheetData>
    <row r="1" spans="1:14" ht="18" customHeight="1" x14ac:dyDescent="0.15">
      <c r="A1" s="29"/>
      <c r="B1" s="30" t="s">
        <v>33</v>
      </c>
      <c r="C1" s="30" t="s">
        <v>34</v>
      </c>
      <c r="D1" s="30" t="s">
        <v>35</v>
      </c>
      <c r="E1" s="30" t="s">
        <v>36</v>
      </c>
      <c r="F1" s="30" t="s">
        <v>37</v>
      </c>
      <c r="G1" s="30" t="s">
        <v>38</v>
      </c>
      <c r="H1" s="30" t="s">
        <v>39</v>
      </c>
      <c r="I1" s="30" t="s">
        <v>40</v>
      </c>
      <c r="J1" s="30" t="s">
        <v>41</v>
      </c>
      <c r="K1" s="30" t="s">
        <v>42</v>
      </c>
      <c r="L1" s="30" t="s">
        <v>43</v>
      </c>
      <c r="M1" s="30" t="s">
        <v>44</v>
      </c>
      <c r="N1" s="29" t="s">
        <v>45</v>
      </c>
    </row>
    <row r="2" spans="1:14" ht="18" customHeight="1" x14ac:dyDescent="0.15">
      <c r="A2" s="2" t="s">
        <v>32</v>
      </c>
      <c r="B2" s="23">
        <f>'売上（収入）1月'!$C$66</f>
        <v>0</v>
      </c>
      <c r="C2" s="23">
        <f>'売上（収入）2月'!$C$66</f>
        <v>0</v>
      </c>
      <c r="D2" s="23">
        <f>'売上（収入）3月'!$C$66</f>
        <v>0</v>
      </c>
      <c r="E2" s="23">
        <f>'売上（収入）4月'!$C$66</f>
        <v>0</v>
      </c>
      <c r="F2" s="23">
        <f>'売上（収入）5月'!$C$66</f>
        <v>0</v>
      </c>
      <c r="G2" s="23">
        <f>'売上（収入）6月'!$C$66</f>
        <v>0</v>
      </c>
      <c r="H2" s="23">
        <f>'売上（収入）7月'!$C$66</f>
        <v>0</v>
      </c>
      <c r="I2" s="23">
        <f>'売上（収入）8月'!$C$66</f>
        <v>0</v>
      </c>
      <c r="J2" s="23">
        <f>'売上（収入）9月'!$C$66</f>
        <v>0</v>
      </c>
      <c r="K2" s="23">
        <f>'売上（収入）10月'!$C$66</f>
        <v>0</v>
      </c>
      <c r="L2" s="23">
        <f>'売上（収入）11月'!$C$66</f>
        <v>0</v>
      </c>
      <c r="M2" s="23">
        <f>'売上（収入）12月'!$C$66</f>
        <v>0</v>
      </c>
      <c r="N2" s="24">
        <f>SUM(B2:M2)</f>
        <v>0</v>
      </c>
    </row>
    <row r="3" spans="1:14" ht="18" customHeight="1" x14ac:dyDescent="0.15">
      <c r="A3" s="3" t="s">
        <v>58</v>
      </c>
      <c r="B3" s="25">
        <f>'売上（収入）1月'!$C$67</f>
        <v>0</v>
      </c>
      <c r="C3" s="25">
        <f>'売上（収入）2月'!$C$67</f>
        <v>0</v>
      </c>
      <c r="D3" s="25">
        <f>'売上（収入）3月'!$C$67</f>
        <v>0</v>
      </c>
      <c r="E3" s="25">
        <f>'売上（収入）4月'!$C$67</f>
        <v>0</v>
      </c>
      <c r="F3" s="25">
        <f>'売上（収入）5月'!$C$67</f>
        <v>0</v>
      </c>
      <c r="G3" s="25">
        <f>'売上（収入）6月'!$C$67</f>
        <v>0</v>
      </c>
      <c r="H3" s="25">
        <f>'売上（収入）7月'!$C$67</f>
        <v>0</v>
      </c>
      <c r="I3" s="25">
        <f>'売上（収入）8月'!$C$67</f>
        <v>0</v>
      </c>
      <c r="J3" s="25">
        <f>'売上（収入）9月'!$C$67</f>
        <v>0</v>
      </c>
      <c r="K3" s="25">
        <f>'売上（収入）10月'!$C$67</f>
        <v>0</v>
      </c>
      <c r="L3" s="25">
        <f>'売上（収入）11月'!$C$67</f>
        <v>0</v>
      </c>
      <c r="M3" s="25">
        <f>'売上（収入）12月'!$C$67</f>
        <v>0</v>
      </c>
      <c r="N3" s="26">
        <f t="shared" ref="N3:N4" si="0">SUM(B3:M3)</f>
        <v>0</v>
      </c>
    </row>
    <row r="4" spans="1:14" ht="18" customHeight="1" x14ac:dyDescent="0.15">
      <c r="A4" s="4" t="s">
        <v>46</v>
      </c>
      <c r="B4" s="27">
        <f>経費1月!$C$93</f>
        <v>0</v>
      </c>
      <c r="C4" s="27">
        <f>経費2月!$C$93</f>
        <v>0</v>
      </c>
      <c r="D4" s="27">
        <f>経費3月!$C$93</f>
        <v>0</v>
      </c>
      <c r="E4" s="27">
        <f>経費4月!$C$93</f>
        <v>0</v>
      </c>
      <c r="F4" s="27">
        <f>経費5月!$C$93</f>
        <v>0</v>
      </c>
      <c r="G4" s="27">
        <f>経費6月!$C$93</f>
        <v>0</v>
      </c>
      <c r="H4" s="27">
        <f>経費7月!$C$93</f>
        <v>0</v>
      </c>
      <c r="I4" s="27">
        <f>経費8月!$C$93</f>
        <v>0</v>
      </c>
      <c r="J4" s="27">
        <f>経費9月!$C$93</f>
        <v>0</v>
      </c>
      <c r="K4" s="27">
        <f>経費10月!$C$93</f>
        <v>0</v>
      </c>
      <c r="L4" s="27">
        <f>経費11月!$C$93</f>
        <v>0</v>
      </c>
      <c r="M4" s="27">
        <f>経費12月!$C$93</f>
        <v>0</v>
      </c>
      <c r="N4" s="28">
        <f t="shared" si="0"/>
        <v>0</v>
      </c>
    </row>
    <row r="5" spans="1:14" ht="18" customHeight="1" x14ac:dyDescent="0.15">
      <c r="A5" s="49" t="s">
        <v>64</v>
      </c>
      <c r="B5" s="50">
        <f>SUM(B2:B4)</f>
        <v>0</v>
      </c>
      <c r="C5" s="50">
        <f t="shared" ref="C5:M5" si="1">SUM(C2:C4)</f>
        <v>0</v>
      </c>
      <c r="D5" s="50">
        <f t="shared" si="1"/>
        <v>0</v>
      </c>
      <c r="E5" s="50">
        <f t="shared" si="1"/>
        <v>0</v>
      </c>
      <c r="F5" s="50">
        <f t="shared" si="1"/>
        <v>0</v>
      </c>
      <c r="G5" s="50">
        <f t="shared" si="1"/>
        <v>0</v>
      </c>
      <c r="H5" s="50">
        <f t="shared" si="1"/>
        <v>0</v>
      </c>
      <c r="I5" s="50">
        <f t="shared" si="1"/>
        <v>0</v>
      </c>
      <c r="J5" s="50">
        <f t="shared" si="1"/>
        <v>0</v>
      </c>
      <c r="K5" s="50">
        <f t="shared" si="1"/>
        <v>0</v>
      </c>
      <c r="L5" s="50">
        <f t="shared" si="1"/>
        <v>0</v>
      </c>
      <c r="M5" s="50">
        <f t="shared" si="1"/>
        <v>0</v>
      </c>
      <c r="N5" s="51">
        <f>SUM(N2:N4)</f>
        <v>0</v>
      </c>
    </row>
    <row r="6" spans="1:14" ht="18" customHeight="1" x14ac:dyDescent="0.15">
      <c r="A6" s="54" t="s">
        <v>47</v>
      </c>
      <c r="B6" s="58">
        <f>経費1月!$C$66</f>
        <v>0</v>
      </c>
      <c r="C6" s="59">
        <f>経費2月!$C$66</f>
        <v>0</v>
      </c>
      <c r="D6" s="59">
        <f>経費3月!$C$66</f>
        <v>0</v>
      </c>
      <c r="E6" s="59">
        <f>経費4月!$C$66</f>
        <v>0</v>
      </c>
      <c r="F6" s="59">
        <f>経費5月!$C$66</f>
        <v>0</v>
      </c>
      <c r="G6" s="59">
        <f>経費6月!$C$66</f>
        <v>0</v>
      </c>
      <c r="H6" s="59">
        <f>経費7月!$C$66</f>
        <v>0</v>
      </c>
      <c r="I6" s="59">
        <f>経費8月!$C$66</f>
        <v>0</v>
      </c>
      <c r="J6" s="59">
        <f>経費9月!$C$66</f>
        <v>0</v>
      </c>
      <c r="K6" s="59">
        <f>経費10月!$C$66</f>
        <v>0</v>
      </c>
      <c r="L6" s="59">
        <f>経費11月!$C$66</f>
        <v>0</v>
      </c>
      <c r="M6" s="59">
        <f>経費12月!$C$66</f>
        <v>0</v>
      </c>
      <c r="N6" s="60">
        <f>SUM(B6:M6)</f>
        <v>0</v>
      </c>
    </row>
    <row r="7" spans="1:14" ht="18" customHeight="1" x14ac:dyDescent="0.15">
      <c r="A7" s="53" t="s">
        <v>4</v>
      </c>
      <c r="B7" s="61">
        <f>経費1月!C67</f>
        <v>0</v>
      </c>
      <c r="C7" s="62">
        <f>経費2月!C67</f>
        <v>0</v>
      </c>
      <c r="D7" s="63">
        <f>経費3月!C67</f>
        <v>0</v>
      </c>
      <c r="E7" s="63">
        <f>経費4月!C67</f>
        <v>0</v>
      </c>
      <c r="F7" s="63">
        <f>経費5月!C67</f>
        <v>0</v>
      </c>
      <c r="G7" s="63">
        <f>経費6月!C67</f>
        <v>0</v>
      </c>
      <c r="H7" s="63">
        <f>経費7月!C67</f>
        <v>0</v>
      </c>
      <c r="I7" s="63">
        <f>経費8月!C67</f>
        <v>0</v>
      </c>
      <c r="J7" s="63">
        <f>経費9月!C67</f>
        <v>0</v>
      </c>
      <c r="K7" s="63">
        <f>経費10月!C67</f>
        <v>0</v>
      </c>
      <c r="L7" s="63">
        <f>経費11月!C67</f>
        <v>0</v>
      </c>
      <c r="M7" s="63">
        <f>経費12月!C67</f>
        <v>0</v>
      </c>
      <c r="N7" s="64">
        <f>SUM(B7:M7)</f>
        <v>0</v>
      </c>
    </row>
    <row r="8" spans="1:14" ht="18" customHeight="1" x14ac:dyDescent="0.15">
      <c r="A8" s="52" t="s">
        <v>8</v>
      </c>
      <c r="B8" s="65">
        <f>経費1月!C68</f>
        <v>0</v>
      </c>
      <c r="C8" s="66">
        <f>経費2月!C68</f>
        <v>0</v>
      </c>
      <c r="D8" s="67">
        <f>経費3月!C68</f>
        <v>0</v>
      </c>
      <c r="E8" s="67">
        <f>経費4月!C68</f>
        <v>0</v>
      </c>
      <c r="F8" s="67">
        <f>経費5月!C68</f>
        <v>0</v>
      </c>
      <c r="G8" s="67">
        <f>経費6月!C68</f>
        <v>0</v>
      </c>
      <c r="H8" s="67">
        <f>経費7月!C68</f>
        <v>0</v>
      </c>
      <c r="I8" s="67">
        <f>経費8月!C68</f>
        <v>0</v>
      </c>
      <c r="J8" s="67">
        <f>経費9月!C68</f>
        <v>0</v>
      </c>
      <c r="K8" s="67">
        <f>経費10月!C68</f>
        <v>0</v>
      </c>
      <c r="L8" s="67">
        <f>経費11月!C68</f>
        <v>0</v>
      </c>
      <c r="M8" s="67">
        <f>経費12月!C68</f>
        <v>0</v>
      </c>
      <c r="N8" s="68">
        <f t="shared" ref="N8:N31" si="2">SUM(B8:M8)</f>
        <v>0</v>
      </c>
    </row>
    <row r="9" spans="1:14" ht="18" customHeight="1" x14ac:dyDescent="0.15">
      <c r="A9" s="52" t="s">
        <v>48</v>
      </c>
      <c r="B9" s="65">
        <f>経費1月!C69</f>
        <v>0</v>
      </c>
      <c r="C9" s="66">
        <f>経費2月!C69</f>
        <v>0</v>
      </c>
      <c r="D9" s="67">
        <f>経費3月!C69</f>
        <v>0</v>
      </c>
      <c r="E9" s="67">
        <f>経費4月!C69</f>
        <v>0</v>
      </c>
      <c r="F9" s="67">
        <f>経費5月!C69</f>
        <v>0</v>
      </c>
      <c r="G9" s="67">
        <f>経費6月!C69</f>
        <v>0</v>
      </c>
      <c r="H9" s="67">
        <f>経費7月!C69</f>
        <v>0</v>
      </c>
      <c r="I9" s="67">
        <f>経費8月!C69</f>
        <v>0</v>
      </c>
      <c r="J9" s="67">
        <f>経費9月!C69</f>
        <v>0</v>
      </c>
      <c r="K9" s="67">
        <f>経費10月!C69</f>
        <v>0</v>
      </c>
      <c r="L9" s="67">
        <f>経費11月!C69</f>
        <v>0</v>
      </c>
      <c r="M9" s="67">
        <f>経費12月!C69</f>
        <v>0</v>
      </c>
      <c r="N9" s="68">
        <f t="shared" si="2"/>
        <v>0</v>
      </c>
    </row>
    <row r="10" spans="1:14" ht="18" customHeight="1" x14ac:dyDescent="0.15">
      <c r="A10" s="52" t="s">
        <v>9</v>
      </c>
      <c r="B10" s="65">
        <f>経費1月!C70</f>
        <v>0</v>
      </c>
      <c r="C10" s="66">
        <f>経費2月!C70</f>
        <v>0</v>
      </c>
      <c r="D10" s="67">
        <f>経費3月!C70</f>
        <v>0</v>
      </c>
      <c r="E10" s="67">
        <f>経費4月!C70</f>
        <v>0</v>
      </c>
      <c r="F10" s="67">
        <f>経費5月!C70</f>
        <v>0</v>
      </c>
      <c r="G10" s="67">
        <f>経費6月!C70</f>
        <v>0</v>
      </c>
      <c r="H10" s="67">
        <f>経費7月!C70</f>
        <v>0</v>
      </c>
      <c r="I10" s="67">
        <f>経費8月!C70</f>
        <v>0</v>
      </c>
      <c r="J10" s="67">
        <f>経費9月!C70</f>
        <v>0</v>
      </c>
      <c r="K10" s="67">
        <f>経費10月!C70</f>
        <v>0</v>
      </c>
      <c r="L10" s="67">
        <f>経費11月!C70</f>
        <v>0</v>
      </c>
      <c r="M10" s="67">
        <f>経費12月!C70</f>
        <v>0</v>
      </c>
      <c r="N10" s="68">
        <f t="shared" si="2"/>
        <v>0</v>
      </c>
    </row>
    <row r="11" spans="1:14" ht="18" customHeight="1" x14ac:dyDescent="0.15">
      <c r="A11" s="52" t="s">
        <v>10</v>
      </c>
      <c r="B11" s="65">
        <f>経費1月!C71</f>
        <v>0</v>
      </c>
      <c r="C11" s="66">
        <f>経費2月!C71</f>
        <v>0</v>
      </c>
      <c r="D11" s="67">
        <f>経費3月!C71</f>
        <v>0</v>
      </c>
      <c r="E11" s="67">
        <f>経費4月!C71</f>
        <v>0</v>
      </c>
      <c r="F11" s="67">
        <f>経費5月!C71</f>
        <v>0</v>
      </c>
      <c r="G11" s="67">
        <f>経費6月!C71</f>
        <v>0</v>
      </c>
      <c r="H11" s="67">
        <f>経費7月!C71</f>
        <v>0</v>
      </c>
      <c r="I11" s="67">
        <f>経費8月!C71</f>
        <v>0</v>
      </c>
      <c r="J11" s="67">
        <f>経費9月!C71</f>
        <v>0</v>
      </c>
      <c r="K11" s="67">
        <f>経費10月!C71</f>
        <v>0</v>
      </c>
      <c r="L11" s="67">
        <f>経費11月!C71</f>
        <v>0</v>
      </c>
      <c r="M11" s="67">
        <f>経費12月!C71</f>
        <v>0</v>
      </c>
      <c r="N11" s="68">
        <f t="shared" si="2"/>
        <v>0</v>
      </c>
    </row>
    <row r="12" spans="1:14" ht="18" customHeight="1" x14ac:dyDescent="0.15">
      <c r="A12" s="52" t="s">
        <v>49</v>
      </c>
      <c r="B12" s="65">
        <f>経費1月!C72</f>
        <v>0</v>
      </c>
      <c r="C12" s="66">
        <f>経費2月!C72</f>
        <v>0</v>
      </c>
      <c r="D12" s="67">
        <f>経費3月!C72</f>
        <v>0</v>
      </c>
      <c r="E12" s="67">
        <f>経費4月!C72</f>
        <v>0</v>
      </c>
      <c r="F12" s="67">
        <f>経費5月!C72</f>
        <v>0</v>
      </c>
      <c r="G12" s="67">
        <f>経費6月!C72</f>
        <v>0</v>
      </c>
      <c r="H12" s="67">
        <f>経費7月!C72</f>
        <v>0</v>
      </c>
      <c r="I12" s="67">
        <f>経費8月!C72</f>
        <v>0</v>
      </c>
      <c r="J12" s="67">
        <f>経費9月!C72</f>
        <v>0</v>
      </c>
      <c r="K12" s="67">
        <f>経費10月!C72</f>
        <v>0</v>
      </c>
      <c r="L12" s="67">
        <f>経費11月!C72</f>
        <v>0</v>
      </c>
      <c r="M12" s="67">
        <f>経費12月!C72</f>
        <v>0</v>
      </c>
      <c r="N12" s="68">
        <f t="shared" si="2"/>
        <v>0</v>
      </c>
    </row>
    <row r="13" spans="1:14" ht="18" customHeight="1" x14ac:dyDescent="0.15">
      <c r="A13" s="52" t="s">
        <v>50</v>
      </c>
      <c r="B13" s="65">
        <f>経費1月!C73</f>
        <v>0</v>
      </c>
      <c r="C13" s="66">
        <f>経費2月!C73</f>
        <v>0</v>
      </c>
      <c r="D13" s="67">
        <f>経費3月!C73</f>
        <v>0</v>
      </c>
      <c r="E13" s="67">
        <f>経費4月!C73</f>
        <v>0</v>
      </c>
      <c r="F13" s="67">
        <f>経費5月!C73</f>
        <v>0</v>
      </c>
      <c r="G13" s="67">
        <f>経費6月!C73</f>
        <v>0</v>
      </c>
      <c r="H13" s="67">
        <f>経費7月!C73</f>
        <v>0</v>
      </c>
      <c r="I13" s="67">
        <f>経費8月!C73</f>
        <v>0</v>
      </c>
      <c r="J13" s="67">
        <f>経費9月!C73</f>
        <v>0</v>
      </c>
      <c r="K13" s="67">
        <f>経費10月!C73</f>
        <v>0</v>
      </c>
      <c r="L13" s="67">
        <f>経費11月!C73</f>
        <v>0</v>
      </c>
      <c r="M13" s="67">
        <f>経費12月!C73</f>
        <v>0</v>
      </c>
      <c r="N13" s="68">
        <f t="shared" si="2"/>
        <v>0</v>
      </c>
    </row>
    <row r="14" spans="1:14" ht="18" customHeight="1" x14ac:dyDescent="0.15">
      <c r="A14" s="52" t="s">
        <v>51</v>
      </c>
      <c r="B14" s="65">
        <f>経費1月!C74</f>
        <v>0</v>
      </c>
      <c r="C14" s="66">
        <f>経費2月!C74</f>
        <v>0</v>
      </c>
      <c r="D14" s="67">
        <f>経費3月!C74</f>
        <v>0</v>
      </c>
      <c r="E14" s="67">
        <f>経費4月!C74</f>
        <v>0</v>
      </c>
      <c r="F14" s="67">
        <f>経費5月!C74</f>
        <v>0</v>
      </c>
      <c r="G14" s="67">
        <f>経費6月!C74</f>
        <v>0</v>
      </c>
      <c r="H14" s="67">
        <f>経費7月!C74</f>
        <v>0</v>
      </c>
      <c r="I14" s="67">
        <f>経費8月!C74</f>
        <v>0</v>
      </c>
      <c r="J14" s="67">
        <f>経費9月!C74</f>
        <v>0</v>
      </c>
      <c r="K14" s="67">
        <f>経費10月!C74</f>
        <v>0</v>
      </c>
      <c r="L14" s="67">
        <f>経費11月!C74</f>
        <v>0</v>
      </c>
      <c r="M14" s="67">
        <f>経費12月!C74</f>
        <v>0</v>
      </c>
      <c r="N14" s="68">
        <f t="shared" si="2"/>
        <v>0</v>
      </c>
    </row>
    <row r="15" spans="1:14" ht="18" customHeight="1" x14ac:dyDescent="0.15">
      <c r="A15" s="52" t="s">
        <v>3</v>
      </c>
      <c r="B15" s="65">
        <f>経費1月!C75</f>
        <v>0</v>
      </c>
      <c r="C15" s="66">
        <f>経費2月!C75</f>
        <v>0</v>
      </c>
      <c r="D15" s="67">
        <f>経費3月!C75</f>
        <v>0</v>
      </c>
      <c r="E15" s="67">
        <f>経費4月!C75</f>
        <v>0</v>
      </c>
      <c r="F15" s="67">
        <f>経費5月!C75</f>
        <v>0</v>
      </c>
      <c r="G15" s="67">
        <f>経費6月!C75</f>
        <v>0</v>
      </c>
      <c r="H15" s="67">
        <f>経費7月!C75</f>
        <v>0</v>
      </c>
      <c r="I15" s="67">
        <f>経費8月!C75</f>
        <v>0</v>
      </c>
      <c r="J15" s="67">
        <f>経費9月!C75</f>
        <v>0</v>
      </c>
      <c r="K15" s="67">
        <f>経費10月!C75</f>
        <v>0</v>
      </c>
      <c r="L15" s="67">
        <f>経費11月!C75</f>
        <v>0</v>
      </c>
      <c r="M15" s="67">
        <f>経費12月!C75</f>
        <v>0</v>
      </c>
      <c r="N15" s="68">
        <f t="shared" si="2"/>
        <v>0</v>
      </c>
    </row>
    <row r="16" spans="1:14" ht="18" customHeight="1" x14ac:dyDescent="0.15">
      <c r="A16" s="52" t="s">
        <v>52</v>
      </c>
      <c r="B16" s="65">
        <f>経費1月!C76</f>
        <v>0</v>
      </c>
      <c r="C16" s="66">
        <f>経費2月!C76</f>
        <v>0</v>
      </c>
      <c r="D16" s="67">
        <f>経費3月!C76</f>
        <v>0</v>
      </c>
      <c r="E16" s="67">
        <f>経費4月!C76</f>
        <v>0</v>
      </c>
      <c r="F16" s="67">
        <f>経費5月!C76</f>
        <v>0</v>
      </c>
      <c r="G16" s="67">
        <f>経費6月!C76</f>
        <v>0</v>
      </c>
      <c r="H16" s="67">
        <f>経費7月!C76</f>
        <v>0</v>
      </c>
      <c r="I16" s="67">
        <f>経費8月!C76</f>
        <v>0</v>
      </c>
      <c r="J16" s="67">
        <f>経費9月!C76</f>
        <v>0</v>
      </c>
      <c r="K16" s="67">
        <f>経費10月!C76</f>
        <v>0</v>
      </c>
      <c r="L16" s="67">
        <f>経費11月!C76</f>
        <v>0</v>
      </c>
      <c r="M16" s="67">
        <f>経費12月!C76</f>
        <v>0</v>
      </c>
      <c r="N16" s="68">
        <f t="shared" si="2"/>
        <v>0</v>
      </c>
    </row>
    <row r="17" spans="1:16" ht="18" customHeight="1" x14ac:dyDescent="0.15">
      <c r="A17" s="52" t="s">
        <v>0</v>
      </c>
      <c r="B17" s="65">
        <f>経費1月!C77</f>
        <v>0</v>
      </c>
      <c r="C17" s="66">
        <f>経費2月!C77</f>
        <v>0</v>
      </c>
      <c r="D17" s="67">
        <f>経費3月!C77</f>
        <v>0</v>
      </c>
      <c r="E17" s="67">
        <f>経費4月!C77</f>
        <v>0</v>
      </c>
      <c r="F17" s="67">
        <f>経費5月!C77</f>
        <v>0</v>
      </c>
      <c r="G17" s="67">
        <f>経費6月!C77</f>
        <v>0</v>
      </c>
      <c r="H17" s="67">
        <f>経費7月!C77</f>
        <v>0</v>
      </c>
      <c r="I17" s="67">
        <f>経費8月!C77</f>
        <v>0</v>
      </c>
      <c r="J17" s="67">
        <f>経費9月!C77</f>
        <v>0</v>
      </c>
      <c r="K17" s="67">
        <f>経費10月!C77</f>
        <v>0</v>
      </c>
      <c r="L17" s="67">
        <f>経費11月!C77</f>
        <v>0</v>
      </c>
      <c r="M17" s="67">
        <f>経費12月!C77</f>
        <v>0</v>
      </c>
      <c r="N17" s="68">
        <f t="shared" si="2"/>
        <v>0</v>
      </c>
    </row>
    <row r="18" spans="1:16" ht="18" customHeight="1" x14ac:dyDescent="0.15">
      <c r="A18" s="52" t="s">
        <v>11</v>
      </c>
      <c r="B18" s="65">
        <f>経費1月!C78</f>
        <v>0</v>
      </c>
      <c r="C18" s="66">
        <f>経費2月!C78</f>
        <v>0</v>
      </c>
      <c r="D18" s="67">
        <f>経費3月!C78</f>
        <v>0</v>
      </c>
      <c r="E18" s="67">
        <f>経費4月!C78</f>
        <v>0</v>
      </c>
      <c r="F18" s="67">
        <f>経費5月!C78</f>
        <v>0</v>
      </c>
      <c r="G18" s="67">
        <f>経費6月!C78</f>
        <v>0</v>
      </c>
      <c r="H18" s="67">
        <f>経費7月!C78</f>
        <v>0</v>
      </c>
      <c r="I18" s="67">
        <f>経費8月!C78</f>
        <v>0</v>
      </c>
      <c r="J18" s="67">
        <f>経費9月!C78</f>
        <v>0</v>
      </c>
      <c r="K18" s="67">
        <f>経費10月!C78</f>
        <v>0</v>
      </c>
      <c r="L18" s="67">
        <f>経費11月!C78</f>
        <v>0</v>
      </c>
      <c r="M18" s="67">
        <f>経費12月!C78</f>
        <v>0</v>
      </c>
      <c r="N18" s="68">
        <f t="shared" si="2"/>
        <v>0</v>
      </c>
    </row>
    <row r="19" spans="1:16" ht="18" customHeight="1" x14ac:dyDescent="0.15">
      <c r="A19" s="52" t="s">
        <v>12</v>
      </c>
      <c r="B19" s="65">
        <f>経費1月!C79</f>
        <v>0</v>
      </c>
      <c r="C19" s="66">
        <f>経費2月!C79</f>
        <v>0</v>
      </c>
      <c r="D19" s="67">
        <f>経費3月!C79</f>
        <v>0</v>
      </c>
      <c r="E19" s="67">
        <f>経費4月!C79</f>
        <v>0</v>
      </c>
      <c r="F19" s="67">
        <f>経費5月!C79</f>
        <v>0</v>
      </c>
      <c r="G19" s="67">
        <f>経費6月!C79</f>
        <v>0</v>
      </c>
      <c r="H19" s="67">
        <f>経費7月!C79</f>
        <v>0</v>
      </c>
      <c r="I19" s="67">
        <f>経費8月!C79</f>
        <v>0</v>
      </c>
      <c r="J19" s="67">
        <f>経費9月!C79</f>
        <v>0</v>
      </c>
      <c r="K19" s="67">
        <f>経費10月!C79</f>
        <v>0</v>
      </c>
      <c r="L19" s="67">
        <f>経費11月!C79</f>
        <v>0</v>
      </c>
      <c r="M19" s="67">
        <f>経費12月!C79</f>
        <v>0</v>
      </c>
      <c r="N19" s="68">
        <f t="shared" si="2"/>
        <v>0</v>
      </c>
    </row>
    <row r="20" spans="1:16" ht="18" customHeight="1" x14ac:dyDescent="0.15">
      <c r="A20" s="52" t="s">
        <v>13</v>
      </c>
      <c r="B20" s="65">
        <f>経費1月!C80</f>
        <v>0</v>
      </c>
      <c r="C20" s="66">
        <f>経費2月!C80</f>
        <v>0</v>
      </c>
      <c r="D20" s="67">
        <f>経費3月!C80</f>
        <v>0</v>
      </c>
      <c r="E20" s="67">
        <f>経費4月!C80</f>
        <v>0</v>
      </c>
      <c r="F20" s="67">
        <f>経費5月!C80</f>
        <v>0</v>
      </c>
      <c r="G20" s="67">
        <f>経費6月!C80</f>
        <v>0</v>
      </c>
      <c r="H20" s="67">
        <f>経費7月!C80</f>
        <v>0</v>
      </c>
      <c r="I20" s="67">
        <f>経費8月!C80</f>
        <v>0</v>
      </c>
      <c r="J20" s="67">
        <f>経費9月!C80</f>
        <v>0</v>
      </c>
      <c r="K20" s="67">
        <f>経費10月!C80</f>
        <v>0</v>
      </c>
      <c r="L20" s="67">
        <f>経費11月!C80</f>
        <v>0</v>
      </c>
      <c r="M20" s="67">
        <f>経費12月!C80</f>
        <v>0</v>
      </c>
      <c r="N20" s="68">
        <f t="shared" si="2"/>
        <v>0</v>
      </c>
    </row>
    <row r="21" spans="1:16" ht="18" customHeight="1" x14ac:dyDescent="0.15">
      <c r="A21" s="52" t="s">
        <v>1</v>
      </c>
      <c r="B21" s="65">
        <f>経費1月!C81</f>
        <v>0</v>
      </c>
      <c r="C21" s="66">
        <f>経費2月!C81</f>
        <v>0</v>
      </c>
      <c r="D21" s="67">
        <f>経費3月!C81</f>
        <v>0</v>
      </c>
      <c r="E21" s="67">
        <f>経費4月!C81</f>
        <v>0</v>
      </c>
      <c r="F21" s="67">
        <f>経費5月!C81</f>
        <v>0</v>
      </c>
      <c r="G21" s="67">
        <f>経費6月!C81</f>
        <v>0</v>
      </c>
      <c r="H21" s="67">
        <f>経費7月!C81</f>
        <v>0</v>
      </c>
      <c r="I21" s="67">
        <f>経費8月!C81</f>
        <v>0</v>
      </c>
      <c r="J21" s="67">
        <f>経費9月!C81</f>
        <v>0</v>
      </c>
      <c r="K21" s="67">
        <f>経費10月!C81</f>
        <v>0</v>
      </c>
      <c r="L21" s="67">
        <f>経費11月!C81</f>
        <v>0</v>
      </c>
      <c r="M21" s="67">
        <f>経費12月!C81</f>
        <v>0</v>
      </c>
      <c r="N21" s="68">
        <f t="shared" si="2"/>
        <v>0</v>
      </c>
    </row>
    <row r="22" spans="1:16" ht="18" customHeight="1" x14ac:dyDescent="0.15">
      <c r="A22" s="52" t="s">
        <v>14</v>
      </c>
      <c r="B22" s="65">
        <f>経費1月!C82</f>
        <v>0</v>
      </c>
      <c r="C22" s="66">
        <f>経費2月!C82</f>
        <v>0</v>
      </c>
      <c r="D22" s="67">
        <f>経費3月!C82</f>
        <v>0</v>
      </c>
      <c r="E22" s="67">
        <f>経費4月!C82</f>
        <v>0</v>
      </c>
      <c r="F22" s="67">
        <f>経費5月!C82</f>
        <v>0</v>
      </c>
      <c r="G22" s="67">
        <f>経費6月!C82</f>
        <v>0</v>
      </c>
      <c r="H22" s="67">
        <f>経費7月!C82</f>
        <v>0</v>
      </c>
      <c r="I22" s="67">
        <f>経費8月!C82</f>
        <v>0</v>
      </c>
      <c r="J22" s="67">
        <f>経費9月!C82</f>
        <v>0</v>
      </c>
      <c r="K22" s="67">
        <f>経費10月!C82</f>
        <v>0</v>
      </c>
      <c r="L22" s="67">
        <f>経費11月!C82</f>
        <v>0</v>
      </c>
      <c r="M22" s="67">
        <f>経費12月!C82</f>
        <v>0</v>
      </c>
      <c r="N22" s="68">
        <f t="shared" si="2"/>
        <v>0</v>
      </c>
    </row>
    <row r="23" spans="1:16" ht="18" customHeight="1" x14ac:dyDescent="0.15">
      <c r="A23" s="52" t="s">
        <v>15</v>
      </c>
      <c r="B23" s="65">
        <f>経費1月!C83</f>
        <v>0</v>
      </c>
      <c r="C23" s="66">
        <f>経費2月!C83</f>
        <v>0</v>
      </c>
      <c r="D23" s="67">
        <f>経費3月!C83</f>
        <v>0</v>
      </c>
      <c r="E23" s="67">
        <f>経費4月!C83</f>
        <v>0</v>
      </c>
      <c r="F23" s="67">
        <f>経費5月!C83</f>
        <v>0</v>
      </c>
      <c r="G23" s="67">
        <f>経費6月!C83</f>
        <v>0</v>
      </c>
      <c r="H23" s="67">
        <f>経費7月!C83</f>
        <v>0</v>
      </c>
      <c r="I23" s="67">
        <f>経費8月!C83</f>
        <v>0</v>
      </c>
      <c r="J23" s="67">
        <f>経費9月!C83</f>
        <v>0</v>
      </c>
      <c r="K23" s="67">
        <f>経費10月!C83</f>
        <v>0</v>
      </c>
      <c r="L23" s="67">
        <f>経費11月!C83</f>
        <v>0</v>
      </c>
      <c r="M23" s="67">
        <f>経費12月!C83</f>
        <v>0</v>
      </c>
      <c r="N23" s="68">
        <f t="shared" si="2"/>
        <v>0</v>
      </c>
    </row>
    <row r="24" spans="1:16" ht="18" customHeight="1" x14ac:dyDescent="0.15">
      <c r="A24" s="52" t="s">
        <v>16</v>
      </c>
      <c r="B24" s="65">
        <f>経費1月!C84</f>
        <v>0</v>
      </c>
      <c r="C24" s="66">
        <f>経費2月!C84</f>
        <v>0</v>
      </c>
      <c r="D24" s="67">
        <f>経費3月!C84</f>
        <v>0</v>
      </c>
      <c r="E24" s="67">
        <f>経費4月!C84</f>
        <v>0</v>
      </c>
      <c r="F24" s="67">
        <f>経費5月!C84</f>
        <v>0</v>
      </c>
      <c r="G24" s="67">
        <f>経費6月!C84</f>
        <v>0</v>
      </c>
      <c r="H24" s="67">
        <f>経費7月!C84</f>
        <v>0</v>
      </c>
      <c r="I24" s="67">
        <f>経費8月!C84</f>
        <v>0</v>
      </c>
      <c r="J24" s="67">
        <f>経費9月!C84</f>
        <v>0</v>
      </c>
      <c r="K24" s="67">
        <f>経費10月!C84</f>
        <v>0</v>
      </c>
      <c r="L24" s="67">
        <f>経費11月!C84</f>
        <v>0</v>
      </c>
      <c r="M24" s="67">
        <f>経費12月!C84</f>
        <v>0</v>
      </c>
      <c r="N24" s="68">
        <f t="shared" si="2"/>
        <v>0</v>
      </c>
    </row>
    <row r="25" spans="1:16" ht="18" customHeight="1" x14ac:dyDescent="0.15">
      <c r="A25" s="52" t="s">
        <v>17</v>
      </c>
      <c r="B25" s="65">
        <f>経費1月!C85</f>
        <v>0</v>
      </c>
      <c r="C25" s="66">
        <f>経費2月!C85</f>
        <v>0</v>
      </c>
      <c r="D25" s="67">
        <f>経費3月!C85</f>
        <v>0</v>
      </c>
      <c r="E25" s="67">
        <f>経費4月!C85</f>
        <v>0</v>
      </c>
      <c r="F25" s="67">
        <f>経費5月!C85</f>
        <v>0</v>
      </c>
      <c r="G25" s="67">
        <f>経費6月!C85</f>
        <v>0</v>
      </c>
      <c r="H25" s="67">
        <f>経費7月!C85</f>
        <v>0</v>
      </c>
      <c r="I25" s="67">
        <f>経費8月!C85</f>
        <v>0</v>
      </c>
      <c r="J25" s="67">
        <f>経費9月!C85</f>
        <v>0</v>
      </c>
      <c r="K25" s="67">
        <f>経費10月!C85</f>
        <v>0</v>
      </c>
      <c r="L25" s="67">
        <f>経費11月!C85</f>
        <v>0</v>
      </c>
      <c r="M25" s="67">
        <f>経費12月!C85</f>
        <v>0</v>
      </c>
      <c r="N25" s="68">
        <f t="shared" si="2"/>
        <v>0</v>
      </c>
    </row>
    <row r="26" spans="1:16" ht="18" customHeight="1" x14ac:dyDescent="0.15">
      <c r="A26" s="52" t="s">
        <v>18</v>
      </c>
      <c r="B26" s="65">
        <f>経費1月!C86</f>
        <v>0</v>
      </c>
      <c r="C26" s="66">
        <f>経費2月!C86</f>
        <v>0</v>
      </c>
      <c r="D26" s="67">
        <f>経費3月!C86</f>
        <v>0</v>
      </c>
      <c r="E26" s="67">
        <f>経費4月!C86</f>
        <v>0</v>
      </c>
      <c r="F26" s="67">
        <f>経費5月!C86</f>
        <v>0</v>
      </c>
      <c r="G26" s="67">
        <f>経費6月!C86</f>
        <v>0</v>
      </c>
      <c r="H26" s="67">
        <f>経費7月!C86</f>
        <v>0</v>
      </c>
      <c r="I26" s="67">
        <f>経費8月!C86</f>
        <v>0</v>
      </c>
      <c r="J26" s="67">
        <f>経費9月!C86</f>
        <v>0</v>
      </c>
      <c r="K26" s="67">
        <f>経費10月!C86</f>
        <v>0</v>
      </c>
      <c r="L26" s="67">
        <f>経費11月!C86</f>
        <v>0</v>
      </c>
      <c r="M26" s="67">
        <f>経費12月!C86</f>
        <v>0</v>
      </c>
      <c r="N26" s="68">
        <f t="shared" si="2"/>
        <v>0</v>
      </c>
      <c r="O26" s="57"/>
      <c r="P26" s="57"/>
    </row>
    <row r="27" spans="1:16" ht="18" customHeight="1" x14ac:dyDescent="0.15">
      <c r="A27" s="52" t="s">
        <v>19</v>
      </c>
      <c r="B27" s="65">
        <f>経費1月!C87</f>
        <v>0</v>
      </c>
      <c r="C27" s="66">
        <f>経費2月!C87</f>
        <v>0</v>
      </c>
      <c r="D27" s="67">
        <f>経費3月!C87</f>
        <v>0</v>
      </c>
      <c r="E27" s="67">
        <f>経費4月!C87</f>
        <v>0</v>
      </c>
      <c r="F27" s="67">
        <f>経費5月!C87</f>
        <v>0</v>
      </c>
      <c r="G27" s="67">
        <f>経費6月!C87</f>
        <v>0</v>
      </c>
      <c r="H27" s="67">
        <f>経費7月!C87</f>
        <v>0</v>
      </c>
      <c r="I27" s="67">
        <f>経費8月!C87</f>
        <v>0</v>
      </c>
      <c r="J27" s="67">
        <f>経費9月!C87</f>
        <v>0</v>
      </c>
      <c r="K27" s="67">
        <f>経費10月!C87</f>
        <v>0</v>
      </c>
      <c r="L27" s="67">
        <f>経費11月!C87</f>
        <v>0</v>
      </c>
      <c r="M27" s="67">
        <f>経費12月!C87</f>
        <v>0</v>
      </c>
      <c r="N27" s="68">
        <f t="shared" si="2"/>
        <v>0</v>
      </c>
    </row>
    <row r="28" spans="1:16" ht="18" customHeight="1" x14ac:dyDescent="0.15">
      <c r="A28" s="52" t="s">
        <v>2</v>
      </c>
      <c r="B28" s="65">
        <f>経費1月!C88</f>
        <v>0</v>
      </c>
      <c r="C28" s="66">
        <f>経費2月!C88</f>
        <v>0</v>
      </c>
      <c r="D28" s="67">
        <f>経費3月!C88</f>
        <v>0</v>
      </c>
      <c r="E28" s="67">
        <f>経費4月!C88</f>
        <v>0</v>
      </c>
      <c r="F28" s="67">
        <f>経費5月!C88</f>
        <v>0</v>
      </c>
      <c r="G28" s="67">
        <f>経費6月!C88</f>
        <v>0</v>
      </c>
      <c r="H28" s="67">
        <f>経費7月!C88</f>
        <v>0</v>
      </c>
      <c r="I28" s="67">
        <f>経費8月!C88</f>
        <v>0</v>
      </c>
      <c r="J28" s="67">
        <f>経費9月!C88</f>
        <v>0</v>
      </c>
      <c r="K28" s="67">
        <f>経費10月!C88</f>
        <v>0</v>
      </c>
      <c r="L28" s="67">
        <f>経費11月!C88</f>
        <v>0</v>
      </c>
      <c r="M28" s="67">
        <f>経費12月!C88</f>
        <v>0</v>
      </c>
      <c r="N28" s="68">
        <f t="shared" si="2"/>
        <v>0</v>
      </c>
    </row>
    <row r="29" spans="1:16" ht="18" customHeight="1" x14ac:dyDescent="0.15">
      <c r="A29" s="52" t="s">
        <v>21</v>
      </c>
      <c r="B29" s="65">
        <f>経費1月!C89</f>
        <v>0</v>
      </c>
      <c r="C29" s="66">
        <f>経費2月!C89</f>
        <v>0</v>
      </c>
      <c r="D29" s="67">
        <f>経費3月!C89</f>
        <v>0</v>
      </c>
      <c r="E29" s="67">
        <f>経費4月!C89</f>
        <v>0</v>
      </c>
      <c r="F29" s="67">
        <f>経費5月!C89</f>
        <v>0</v>
      </c>
      <c r="G29" s="67">
        <f>経費6月!C89</f>
        <v>0</v>
      </c>
      <c r="H29" s="67">
        <f>経費7月!C89</f>
        <v>0</v>
      </c>
      <c r="I29" s="67">
        <f>経費8月!C89</f>
        <v>0</v>
      </c>
      <c r="J29" s="67">
        <f>経費9月!C89</f>
        <v>0</v>
      </c>
      <c r="K29" s="67">
        <f>経費10月!C89</f>
        <v>0</v>
      </c>
      <c r="L29" s="67">
        <f>経費11月!C89</f>
        <v>0</v>
      </c>
      <c r="M29" s="67">
        <f>経費12月!C89</f>
        <v>0</v>
      </c>
      <c r="N29" s="68">
        <f t="shared" si="2"/>
        <v>0</v>
      </c>
    </row>
    <row r="30" spans="1:16" ht="18" customHeight="1" x14ac:dyDescent="0.15">
      <c r="A30" s="52" t="s">
        <v>22</v>
      </c>
      <c r="B30" s="65">
        <f>経費1月!C90</f>
        <v>0</v>
      </c>
      <c r="C30" s="66">
        <f>経費2月!C90</f>
        <v>0</v>
      </c>
      <c r="D30" s="67">
        <f>経費3月!C90</f>
        <v>0</v>
      </c>
      <c r="E30" s="67">
        <f>経費4月!C90</f>
        <v>0</v>
      </c>
      <c r="F30" s="67">
        <f>経費5月!C90</f>
        <v>0</v>
      </c>
      <c r="G30" s="67">
        <f>経費6月!C90</f>
        <v>0</v>
      </c>
      <c r="H30" s="67">
        <f>経費7月!C90</f>
        <v>0</v>
      </c>
      <c r="I30" s="67">
        <f>経費8月!C90</f>
        <v>0</v>
      </c>
      <c r="J30" s="67">
        <f>経費9月!C90</f>
        <v>0</v>
      </c>
      <c r="K30" s="67">
        <f>経費10月!C90</f>
        <v>0</v>
      </c>
      <c r="L30" s="67">
        <f>経費11月!C90</f>
        <v>0</v>
      </c>
      <c r="M30" s="67">
        <f>経費12月!C90</f>
        <v>0</v>
      </c>
      <c r="N30" s="68">
        <f t="shared" si="2"/>
        <v>0</v>
      </c>
    </row>
    <row r="31" spans="1:16" ht="18" customHeight="1" x14ac:dyDescent="0.15">
      <c r="A31" s="55" t="s">
        <v>23</v>
      </c>
      <c r="B31" s="69">
        <f>経費1月!C91</f>
        <v>0</v>
      </c>
      <c r="C31" s="70">
        <f>経費2月!C91</f>
        <v>0</v>
      </c>
      <c r="D31" s="71">
        <f>経費3月!C91</f>
        <v>0</v>
      </c>
      <c r="E31" s="71">
        <f>経費4月!C91</f>
        <v>0</v>
      </c>
      <c r="F31" s="71">
        <f>経費5月!C91</f>
        <v>0</v>
      </c>
      <c r="G31" s="71">
        <f>経費6月!C91</f>
        <v>0</v>
      </c>
      <c r="H31" s="71">
        <f>経費7月!C91</f>
        <v>0</v>
      </c>
      <c r="I31" s="71">
        <f>経費8月!C91</f>
        <v>0</v>
      </c>
      <c r="J31" s="71">
        <f>経費9月!C91</f>
        <v>0</v>
      </c>
      <c r="K31" s="71">
        <f>経費10月!C91</f>
        <v>0</v>
      </c>
      <c r="L31" s="71">
        <f>経費11月!C91</f>
        <v>0</v>
      </c>
      <c r="M31" s="71">
        <f>経費12月!C91</f>
        <v>0</v>
      </c>
      <c r="N31" s="72">
        <f t="shared" si="2"/>
        <v>0</v>
      </c>
    </row>
    <row r="32" spans="1:16" ht="18" customHeight="1" x14ac:dyDescent="0.15">
      <c r="A32" s="56" t="s">
        <v>62</v>
      </c>
      <c r="B32" s="73">
        <f>SUM(B7:B31)</f>
        <v>0</v>
      </c>
      <c r="C32" s="74">
        <f t="shared" ref="C32:N32" si="3">SUM(C7:C31)</f>
        <v>0</v>
      </c>
      <c r="D32" s="74">
        <f t="shared" si="3"/>
        <v>0</v>
      </c>
      <c r="E32" s="74">
        <f t="shared" si="3"/>
        <v>0</v>
      </c>
      <c r="F32" s="74">
        <f t="shared" si="3"/>
        <v>0</v>
      </c>
      <c r="G32" s="74">
        <f t="shared" si="3"/>
        <v>0</v>
      </c>
      <c r="H32" s="74">
        <f t="shared" si="3"/>
        <v>0</v>
      </c>
      <c r="I32" s="74">
        <f t="shared" si="3"/>
        <v>0</v>
      </c>
      <c r="J32" s="74">
        <f t="shared" si="3"/>
        <v>0</v>
      </c>
      <c r="K32" s="74">
        <f t="shared" si="3"/>
        <v>0</v>
      </c>
      <c r="L32" s="74">
        <f t="shared" si="3"/>
        <v>0</v>
      </c>
      <c r="M32" s="74">
        <f t="shared" si="3"/>
        <v>0</v>
      </c>
      <c r="N32" s="75">
        <f t="shared" si="3"/>
        <v>0</v>
      </c>
    </row>
  </sheetData>
  <sheetProtection password="82C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J11" sqref="J11"/>
    </sheetView>
  </sheetViews>
  <sheetFormatPr defaultRowHeight="13.5" x14ac:dyDescent="0.15"/>
  <sheetData>
    <row r="1" spans="1:3" x14ac:dyDescent="0.15">
      <c r="A1" t="s">
        <v>47</v>
      </c>
      <c r="C1" t="s">
        <v>53</v>
      </c>
    </row>
    <row r="2" spans="1:3" x14ac:dyDescent="0.15">
      <c r="A2" t="s">
        <v>4</v>
      </c>
      <c r="C2" t="s">
        <v>54</v>
      </c>
    </row>
    <row r="3" spans="1:3" x14ac:dyDescent="0.15">
      <c r="A3" t="s">
        <v>8</v>
      </c>
    </row>
    <row r="4" spans="1:3" x14ac:dyDescent="0.15">
      <c r="A4" t="s">
        <v>48</v>
      </c>
    </row>
    <row r="5" spans="1:3" x14ac:dyDescent="0.15">
      <c r="A5" t="s">
        <v>9</v>
      </c>
    </row>
    <row r="6" spans="1:3" x14ac:dyDescent="0.15">
      <c r="A6" t="s">
        <v>10</v>
      </c>
    </row>
    <row r="7" spans="1:3" x14ac:dyDescent="0.15">
      <c r="A7" t="s">
        <v>49</v>
      </c>
    </row>
    <row r="8" spans="1:3" x14ac:dyDescent="0.15">
      <c r="A8" t="s">
        <v>50</v>
      </c>
    </row>
    <row r="9" spans="1:3" x14ac:dyDescent="0.15">
      <c r="A9" t="s">
        <v>51</v>
      </c>
    </row>
    <row r="10" spans="1:3" x14ac:dyDescent="0.15">
      <c r="A10" t="s">
        <v>3</v>
      </c>
    </row>
    <row r="11" spans="1:3" x14ac:dyDescent="0.15">
      <c r="A11" t="s">
        <v>52</v>
      </c>
    </row>
    <row r="12" spans="1:3" x14ac:dyDescent="0.15">
      <c r="A12" t="s">
        <v>0</v>
      </c>
    </row>
    <row r="13" spans="1:3" x14ac:dyDescent="0.15">
      <c r="A13" t="s">
        <v>11</v>
      </c>
    </row>
    <row r="14" spans="1:3" x14ac:dyDescent="0.15">
      <c r="A14" t="s">
        <v>12</v>
      </c>
    </row>
    <row r="15" spans="1:3" x14ac:dyDescent="0.15">
      <c r="A15" t="s">
        <v>13</v>
      </c>
    </row>
    <row r="16" spans="1:3" x14ac:dyDescent="0.15">
      <c r="A16" t="s">
        <v>1</v>
      </c>
    </row>
    <row r="17" spans="1:1" x14ac:dyDescent="0.15">
      <c r="A17" t="s">
        <v>14</v>
      </c>
    </row>
    <row r="18" spans="1:1" x14ac:dyDescent="0.15">
      <c r="A18" t="s">
        <v>15</v>
      </c>
    </row>
    <row r="19" spans="1:1" x14ac:dyDescent="0.15">
      <c r="A19" t="s">
        <v>16</v>
      </c>
    </row>
    <row r="20" spans="1:1" x14ac:dyDescent="0.15">
      <c r="A20" t="s">
        <v>17</v>
      </c>
    </row>
    <row r="21" spans="1:1" x14ac:dyDescent="0.15">
      <c r="A21" t="s">
        <v>18</v>
      </c>
    </row>
    <row r="22" spans="1:1" x14ac:dyDescent="0.15">
      <c r="A22" t="s">
        <v>19</v>
      </c>
    </row>
    <row r="23" spans="1:1" x14ac:dyDescent="0.15">
      <c r="A23" t="s">
        <v>2</v>
      </c>
    </row>
    <row r="24" spans="1:1" x14ac:dyDescent="0.15">
      <c r="A24" t="s">
        <v>21</v>
      </c>
    </row>
    <row r="25" spans="1:1" x14ac:dyDescent="0.15">
      <c r="A25" t="s">
        <v>22</v>
      </c>
    </row>
    <row r="26" spans="1:1" x14ac:dyDescent="0.15">
      <c r="A26" t="s">
        <v>23</v>
      </c>
    </row>
    <row r="27" spans="1:1" x14ac:dyDescent="0.15">
      <c r="A27" t="s">
        <v>46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D8" sqref="D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25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D8" sqref="D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26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D7" sqref="D7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27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D8" sqref="D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28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H8" sqref="H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29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F8" sqref="F8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30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"/>
  <sheetViews>
    <sheetView workbookViewId="0">
      <selection activeCell="F6" sqref="F6"/>
    </sheetView>
  </sheetViews>
  <sheetFormatPr defaultRowHeight="14.25" x14ac:dyDescent="0.15"/>
  <cols>
    <col min="1" max="2" width="11.625" style="5" customWidth="1"/>
    <col min="3" max="3" width="17.625" style="6" customWidth="1"/>
    <col min="4" max="4" width="27.625" style="1" customWidth="1"/>
    <col min="5" max="16384" width="9" style="1"/>
  </cols>
  <sheetData>
    <row r="1" spans="1:4" ht="18" customHeight="1" x14ac:dyDescent="0.15">
      <c r="A1" s="7" t="s">
        <v>7</v>
      </c>
      <c r="B1" s="7" t="s">
        <v>55</v>
      </c>
      <c r="C1" s="9" t="s">
        <v>5</v>
      </c>
      <c r="D1" s="8" t="s">
        <v>6</v>
      </c>
    </row>
    <row r="2" spans="1:4" ht="18" customHeight="1" x14ac:dyDescent="0.15">
      <c r="A2" s="79"/>
      <c r="B2" s="79"/>
      <c r="C2" s="80"/>
      <c r="D2" s="81"/>
    </row>
    <row r="3" spans="1:4" ht="18" customHeight="1" x14ac:dyDescent="0.15">
      <c r="A3" s="82"/>
      <c r="B3" s="82"/>
      <c r="C3" s="83"/>
      <c r="D3" s="84"/>
    </row>
    <row r="4" spans="1:4" ht="18" customHeight="1" x14ac:dyDescent="0.15">
      <c r="A4" s="82"/>
      <c r="B4" s="82"/>
      <c r="C4" s="83"/>
      <c r="D4" s="84"/>
    </row>
    <row r="5" spans="1:4" ht="18" customHeight="1" x14ac:dyDescent="0.15">
      <c r="A5" s="82"/>
      <c r="B5" s="82"/>
      <c r="C5" s="83"/>
      <c r="D5" s="84"/>
    </row>
    <row r="6" spans="1:4" ht="18" customHeight="1" x14ac:dyDescent="0.15">
      <c r="A6" s="82"/>
      <c r="B6" s="82"/>
      <c r="C6" s="83"/>
      <c r="D6" s="84"/>
    </row>
    <row r="7" spans="1:4" ht="18" customHeight="1" x14ac:dyDescent="0.15">
      <c r="A7" s="82"/>
      <c r="B7" s="82"/>
      <c r="C7" s="83"/>
      <c r="D7" s="84"/>
    </row>
    <row r="8" spans="1:4" ht="18" customHeight="1" x14ac:dyDescent="0.15">
      <c r="A8" s="82"/>
      <c r="B8" s="82"/>
      <c r="C8" s="83"/>
      <c r="D8" s="84"/>
    </row>
    <row r="9" spans="1:4" ht="18" customHeight="1" x14ac:dyDescent="0.15">
      <c r="A9" s="82"/>
      <c r="B9" s="82"/>
      <c r="C9" s="83"/>
      <c r="D9" s="84"/>
    </row>
    <row r="10" spans="1:4" ht="18" customHeight="1" x14ac:dyDescent="0.15">
      <c r="A10" s="82"/>
      <c r="B10" s="82"/>
      <c r="C10" s="83"/>
      <c r="D10" s="84"/>
    </row>
    <row r="11" spans="1:4" ht="18" customHeight="1" x14ac:dyDescent="0.15">
      <c r="A11" s="82"/>
      <c r="B11" s="82"/>
      <c r="C11" s="83"/>
      <c r="D11" s="84"/>
    </row>
    <row r="12" spans="1:4" ht="18" customHeight="1" x14ac:dyDescent="0.15">
      <c r="A12" s="82"/>
      <c r="B12" s="82"/>
      <c r="C12" s="83"/>
      <c r="D12" s="84"/>
    </row>
    <row r="13" spans="1:4" ht="18" customHeight="1" x14ac:dyDescent="0.15">
      <c r="A13" s="82"/>
      <c r="B13" s="82"/>
      <c r="C13" s="83"/>
      <c r="D13" s="84"/>
    </row>
    <row r="14" spans="1:4" ht="18" customHeight="1" x14ac:dyDescent="0.15">
      <c r="A14" s="82"/>
      <c r="B14" s="82"/>
      <c r="C14" s="83"/>
      <c r="D14" s="84"/>
    </row>
    <row r="15" spans="1:4" ht="18" customHeight="1" x14ac:dyDescent="0.15">
      <c r="A15" s="82"/>
      <c r="B15" s="82"/>
      <c r="C15" s="83"/>
      <c r="D15" s="84"/>
    </row>
    <row r="16" spans="1:4" ht="18" customHeight="1" x14ac:dyDescent="0.15">
      <c r="A16" s="82"/>
      <c r="B16" s="82"/>
      <c r="C16" s="83"/>
      <c r="D16" s="84"/>
    </row>
    <row r="17" spans="1:4" ht="18" customHeight="1" x14ac:dyDescent="0.15">
      <c r="A17" s="82"/>
      <c r="B17" s="82"/>
      <c r="C17" s="83"/>
      <c r="D17" s="84"/>
    </row>
    <row r="18" spans="1:4" ht="18" customHeight="1" x14ac:dyDescent="0.15">
      <c r="A18" s="82"/>
      <c r="B18" s="82"/>
      <c r="C18" s="83"/>
      <c r="D18" s="84"/>
    </row>
    <row r="19" spans="1:4" ht="18" customHeight="1" x14ac:dyDescent="0.15">
      <c r="A19" s="82"/>
      <c r="B19" s="82"/>
      <c r="C19" s="83"/>
      <c r="D19" s="84"/>
    </row>
    <row r="20" spans="1:4" ht="18" customHeight="1" x14ac:dyDescent="0.15">
      <c r="A20" s="82"/>
      <c r="B20" s="82"/>
      <c r="C20" s="83"/>
      <c r="D20" s="84"/>
    </row>
    <row r="21" spans="1:4" ht="18" customHeight="1" x14ac:dyDescent="0.15">
      <c r="A21" s="82"/>
      <c r="B21" s="82"/>
      <c r="C21" s="83"/>
      <c r="D21" s="84"/>
    </row>
    <row r="22" spans="1:4" ht="18" customHeight="1" x14ac:dyDescent="0.15">
      <c r="A22" s="82"/>
      <c r="B22" s="82"/>
      <c r="C22" s="83"/>
      <c r="D22" s="84"/>
    </row>
    <row r="23" spans="1:4" ht="18" customHeight="1" x14ac:dyDescent="0.15">
      <c r="A23" s="82"/>
      <c r="B23" s="82"/>
      <c r="C23" s="83"/>
      <c r="D23" s="84"/>
    </row>
    <row r="24" spans="1:4" ht="18" customHeight="1" x14ac:dyDescent="0.15">
      <c r="A24" s="82"/>
      <c r="B24" s="82"/>
      <c r="C24" s="83"/>
      <c r="D24" s="84"/>
    </row>
    <row r="25" spans="1:4" ht="18" customHeight="1" x14ac:dyDescent="0.15">
      <c r="A25" s="82"/>
      <c r="B25" s="82"/>
      <c r="C25" s="83"/>
      <c r="D25" s="84"/>
    </row>
    <row r="26" spans="1:4" ht="18" customHeight="1" x14ac:dyDescent="0.15">
      <c r="A26" s="82"/>
      <c r="B26" s="82"/>
      <c r="C26" s="83"/>
      <c r="D26" s="84"/>
    </row>
    <row r="27" spans="1:4" ht="18" customHeight="1" x14ac:dyDescent="0.15">
      <c r="A27" s="82"/>
      <c r="B27" s="82"/>
      <c r="C27" s="83"/>
      <c r="D27" s="84"/>
    </row>
    <row r="28" spans="1:4" ht="18" customHeight="1" x14ac:dyDescent="0.15">
      <c r="A28" s="82"/>
      <c r="B28" s="82"/>
      <c r="C28" s="83"/>
      <c r="D28" s="84"/>
    </row>
    <row r="29" spans="1:4" ht="18" customHeight="1" x14ac:dyDescent="0.15">
      <c r="A29" s="82"/>
      <c r="B29" s="82"/>
      <c r="C29" s="83"/>
      <c r="D29" s="84"/>
    </row>
    <row r="30" spans="1:4" ht="18" customHeight="1" x14ac:dyDescent="0.15">
      <c r="A30" s="82"/>
      <c r="B30" s="82"/>
      <c r="C30" s="83"/>
      <c r="D30" s="84"/>
    </row>
    <row r="31" spans="1:4" ht="18" customHeight="1" x14ac:dyDescent="0.15">
      <c r="A31" s="85"/>
      <c r="B31" s="85"/>
      <c r="C31" s="86"/>
      <c r="D31" s="87"/>
    </row>
    <row r="32" spans="1:4" ht="18" customHeight="1" x14ac:dyDescent="0.15">
      <c r="A32" s="82"/>
      <c r="B32" s="82"/>
      <c r="C32" s="83"/>
      <c r="D32" s="88"/>
    </row>
    <row r="33" spans="1:4" ht="18" customHeight="1" x14ac:dyDescent="0.15">
      <c r="A33" s="82"/>
      <c r="B33" s="82"/>
      <c r="C33" s="83"/>
      <c r="D33" s="88"/>
    </row>
    <row r="34" spans="1:4" ht="18" customHeight="1" x14ac:dyDescent="0.15">
      <c r="A34" s="82"/>
      <c r="B34" s="82"/>
      <c r="C34" s="83"/>
      <c r="D34" s="84"/>
    </row>
    <row r="35" spans="1:4" ht="18" customHeight="1" x14ac:dyDescent="0.15">
      <c r="A35" s="82"/>
      <c r="B35" s="82"/>
      <c r="C35" s="83"/>
      <c r="D35" s="88"/>
    </row>
    <row r="36" spans="1:4" ht="18" customHeight="1" x14ac:dyDescent="0.15">
      <c r="A36" s="82"/>
      <c r="B36" s="82"/>
      <c r="C36" s="83"/>
      <c r="D36" s="84"/>
    </row>
    <row r="37" spans="1:4" ht="18" customHeight="1" x14ac:dyDescent="0.15">
      <c r="A37" s="82"/>
      <c r="B37" s="82"/>
      <c r="C37" s="83"/>
      <c r="D37" s="88"/>
    </row>
    <row r="38" spans="1:4" ht="18" customHeight="1" x14ac:dyDescent="0.15">
      <c r="A38" s="82"/>
      <c r="B38" s="82"/>
      <c r="C38" s="83"/>
      <c r="D38" s="84"/>
    </row>
    <row r="39" spans="1:4" ht="18" customHeight="1" x14ac:dyDescent="0.15">
      <c r="A39" s="82"/>
      <c r="B39" s="82"/>
      <c r="C39" s="83"/>
      <c r="D39" s="88"/>
    </row>
    <row r="40" spans="1:4" ht="18" customHeight="1" x14ac:dyDescent="0.15">
      <c r="A40" s="82"/>
      <c r="B40" s="82"/>
      <c r="C40" s="83"/>
      <c r="D40" s="88"/>
    </row>
    <row r="41" spans="1:4" ht="18" customHeight="1" x14ac:dyDescent="0.15">
      <c r="A41" s="82"/>
      <c r="B41" s="82"/>
      <c r="C41" s="83"/>
      <c r="D41" s="88"/>
    </row>
    <row r="42" spans="1:4" ht="18" customHeight="1" x14ac:dyDescent="0.15">
      <c r="A42" s="82"/>
      <c r="B42" s="82"/>
      <c r="C42" s="83"/>
      <c r="D42" s="88"/>
    </row>
    <row r="43" spans="1:4" ht="18" customHeight="1" x14ac:dyDescent="0.15">
      <c r="A43" s="82"/>
      <c r="B43" s="82"/>
      <c r="C43" s="83"/>
      <c r="D43" s="88"/>
    </row>
    <row r="44" spans="1:4" ht="18" customHeight="1" x14ac:dyDescent="0.15">
      <c r="A44" s="82"/>
      <c r="B44" s="82"/>
      <c r="C44" s="83"/>
      <c r="D44" s="88"/>
    </row>
    <row r="45" spans="1:4" ht="18" customHeight="1" x14ac:dyDescent="0.15">
      <c r="A45" s="82"/>
      <c r="B45" s="82"/>
      <c r="C45" s="83"/>
      <c r="D45" s="88"/>
    </row>
    <row r="46" spans="1:4" ht="18" customHeight="1" x14ac:dyDescent="0.15">
      <c r="A46" s="82"/>
      <c r="B46" s="82"/>
      <c r="C46" s="83"/>
      <c r="D46" s="88"/>
    </row>
    <row r="47" spans="1:4" ht="18" customHeight="1" x14ac:dyDescent="0.15">
      <c r="A47" s="82"/>
      <c r="B47" s="82"/>
      <c r="C47" s="83"/>
      <c r="D47" s="88"/>
    </row>
    <row r="48" spans="1:4" ht="18" customHeight="1" x14ac:dyDescent="0.15">
      <c r="A48" s="82"/>
      <c r="B48" s="82"/>
      <c r="C48" s="83"/>
      <c r="D48" s="88"/>
    </row>
    <row r="49" spans="1:4" ht="18" customHeight="1" x14ac:dyDescent="0.15">
      <c r="A49" s="82"/>
      <c r="B49" s="82"/>
      <c r="C49" s="83"/>
      <c r="D49" s="88"/>
    </row>
    <row r="50" spans="1:4" ht="18" customHeight="1" x14ac:dyDescent="0.15">
      <c r="A50" s="82"/>
      <c r="B50" s="82"/>
      <c r="C50" s="83"/>
      <c r="D50" s="88"/>
    </row>
    <row r="51" spans="1:4" ht="18" customHeight="1" x14ac:dyDescent="0.15">
      <c r="A51" s="82"/>
      <c r="B51" s="82"/>
      <c r="C51" s="83"/>
      <c r="D51" s="84"/>
    </row>
    <row r="52" spans="1:4" ht="18" customHeight="1" x14ac:dyDescent="0.15">
      <c r="A52" s="82"/>
      <c r="B52" s="82"/>
      <c r="C52" s="83"/>
      <c r="D52" s="88"/>
    </row>
    <row r="53" spans="1:4" ht="18" customHeight="1" x14ac:dyDescent="0.15">
      <c r="A53" s="82"/>
      <c r="B53" s="82"/>
      <c r="C53" s="83"/>
      <c r="D53" s="84"/>
    </row>
    <row r="54" spans="1:4" ht="18" customHeight="1" x14ac:dyDescent="0.15">
      <c r="A54" s="82"/>
      <c r="B54" s="82"/>
      <c r="C54" s="83"/>
      <c r="D54" s="88"/>
    </row>
    <row r="55" spans="1:4" ht="18" customHeight="1" x14ac:dyDescent="0.15">
      <c r="A55" s="82"/>
      <c r="B55" s="82"/>
      <c r="C55" s="83"/>
      <c r="D55" s="84"/>
    </row>
    <row r="56" spans="1:4" ht="18" customHeight="1" x14ac:dyDescent="0.15">
      <c r="A56" s="82"/>
      <c r="B56" s="82"/>
      <c r="C56" s="83"/>
      <c r="D56" s="88"/>
    </row>
    <row r="57" spans="1:4" ht="18" customHeight="1" x14ac:dyDescent="0.15">
      <c r="A57" s="82"/>
      <c r="B57" s="82"/>
      <c r="C57" s="83"/>
      <c r="D57" s="84"/>
    </row>
    <row r="58" spans="1:4" ht="18" customHeight="1" x14ac:dyDescent="0.15">
      <c r="A58" s="82"/>
      <c r="B58" s="82"/>
      <c r="C58" s="83"/>
      <c r="D58" s="84"/>
    </row>
    <row r="59" spans="1:4" ht="18" customHeight="1" x14ac:dyDescent="0.15">
      <c r="A59" s="82"/>
      <c r="B59" s="82"/>
      <c r="C59" s="83"/>
      <c r="D59" s="84"/>
    </row>
    <row r="60" spans="1:4" ht="18" customHeight="1" x14ac:dyDescent="0.15">
      <c r="A60" s="82"/>
      <c r="B60" s="82"/>
      <c r="C60" s="83"/>
      <c r="D60" s="84"/>
    </row>
    <row r="61" spans="1:4" ht="18" customHeight="1" x14ac:dyDescent="0.15">
      <c r="A61" s="82"/>
      <c r="B61" s="82"/>
      <c r="C61" s="83"/>
      <c r="D61" s="84"/>
    </row>
    <row r="62" spans="1:4" ht="18" customHeight="1" x14ac:dyDescent="0.15">
      <c r="A62" s="82"/>
      <c r="B62" s="82"/>
      <c r="C62" s="83"/>
      <c r="D62" s="88"/>
    </row>
    <row r="63" spans="1:4" ht="18" customHeight="1" x14ac:dyDescent="0.15">
      <c r="A63" s="82"/>
      <c r="B63" s="82"/>
      <c r="C63" s="83"/>
      <c r="D63" s="84"/>
    </row>
    <row r="64" spans="1:4" ht="18" customHeight="1" x14ac:dyDescent="0.15">
      <c r="A64" s="82"/>
      <c r="B64" s="82"/>
      <c r="C64" s="83"/>
      <c r="D64" s="88"/>
    </row>
    <row r="65" spans="1:4" ht="18" customHeight="1" x14ac:dyDescent="0.15">
      <c r="A65" s="89"/>
      <c r="B65" s="89"/>
      <c r="C65" s="90"/>
      <c r="D65" s="91"/>
    </row>
    <row r="66" spans="1:4" ht="18" customHeight="1" x14ac:dyDescent="0.15">
      <c r="A66" s="12" t="s">
        <v>57</v>
      </c>
      <c r="B66" s="31"/>
      <c r="C66" s="14">
        <f>SUMIF($B$2:$B$65,"売上",$C$2:$C$65)</f>
        <v>0</v>
      </c>
      <c r="D66" s="15"/>
    </row>
    <row r="67" spans="1:4" ht="18" customHeight="1" x14ac:dyDescent="0.15">
      <c r="A67" s="32" t="s">
        <v>58</v>
      </c>
      <c r="B67" s="33"/>
      <c r="C67" s="37">
        <f>SUMIF($B$2:$B$65,"雑収入",$C$2:$C$65)</f>
        <v>0</v>
      </c>
      <c r="D67" s="35"/>
    </row>
    <row r="68" spans="1:4" ht="18" customHeight="1" x14ac:dyDescent="0.15">
      <c r="A68" s="19" t="s">
        <v>31</v>
      </c>
      <c r="B68" s="34"/>
      <c r="C68" s="36">
        <f>SUM(C66:C67)</f>
        <v>0</v>
      </c>
      <c r="D68" s="22"/>
    </row>
    <row r="69" spans="1:4" ht="18" customHeight="1" x14ac:dyDescent="0.15"/>
    <row r="70" spans="1:4" ht="18" customHeight="1" x14ac:dyDescent="0.15"/>
    <row r="71" spans="1:4" ht="18" customHeight="1" x14ac:dyDescent="0.15"/>
    <row r="72" spans="1:4" ht="18" customHeight="1" x14ac:dyDescent="0.15"/>
    <row r="73" spans="1:4" ht="18" customHeight="1" x14ac:dyDescent="0.15"/>
    <row r="74" spans="1:4" ht="18" customHeight="1" x14ac:dyDescent="0.15"/>
    <row r="75" spans="1:4" ht="18" customHeight="1" x14ac:dyDescent="0.15"/>
    <row r="76" spans="1:4" ht="18" customHeight="1" x14ac:dyDescent="0.15"/>
    <row r="77" spans="1:4" ht="18" customHeight="1" x14ac:dyDescent="0.15"/>
    <row r="78" spans="1:4" ht="18" customHeight="1" x14ac:dyDescent="0.15"/>
    <row r="79" spans="1:4" ht="18" customHeight="1" x14ac:dyDescent="0.15"/>
    <row r="80" spans="1:4" ht="18" customHeight="1" x14ac:dyDescent="0.15"/>
    <row r="81" s="1" customFormat="1" ht="18" customHeight="1" x14ac:dyDescent="0.15"/>
    <row r="82" s="1" customFormat="1" ht="18" customHeight="1" x14ac:dyDescent="0.15"/>
    <row r="83" s="1" customFormat="1" ht="18" customHeight="1" x14ac:dyDescent="0.15"/>
    <row r="84" s="1" customFormat="1" ht="18" customHeight="1" x14ac:dyDescent="0.15"/>
    <row r="85" s="1" customFormat="1" ht="18" customHeight="1" x14ac:dyDescent="0.15"/>
    <row r="86" s="1" customFormat="1" ht="18" customHeight="1" x14ac:dyDescent="0.15"/>
    <row r="87" s="1" customFormat="1" ht="18" customHeight="1" x14ac:dyDescent="0.15"/>
    <row r="88" s="1" customFormat="1" ht="18" customHeight="1" x14ac:dyDescent="0.15"/>
    <row r="89" s="1" customFormat="1" ht="18" customHeight="1" x14ac:dyDescent="0.15"/>
    <row r="90" s="1" customFormat="1" ht="18" customHeight="1" x14ac:dyDescent="0.15"/>
    <row r="91" s="1" customFormat="1" ht="18" customHeight="1" x14ac:dyDescent="0.15"/>
    <row r="92" s="1" customFormat="1" ht="18" customHeight="1" x14ac:dyDescent="0.15"/>
    <row r="93" s="1" customFormat="1" ht="18" customHeight="1" x14ac:dyDescent="0.15"/>
    <row r="94" s="1" customFormat="1" ht="18" customHeight="1" x14ac:dyDescent="0.15"/>
    <row r="95" s="1" customFormat="1" ht="18" customHeight="1" x14ac:dyDescent="0.15"/>
    <row r="96" s="1" customFormat="1" ht="18" customHeight="1" x14ac:dyDescent="0.15"/>
    <row r="97" s="1" customFormat="1" ht="18" customHeight="1" x14ac:dyDescent="0.15"/>
    <row r="98" s="1" customFormat="1" ht="18" customHeight="1" x14ac:dyDescent="0.15"/>
    <row r="99" s="1" customFormat="1" ht="18" customHeight="1" x14ac:dyDescent="0.15"/>
    <row r="100" s="1" customFormat="1" ht="18" customHeight="1" x14ac:dyDescent="0.15"/>
    <row r="101" s="1" customFormat="1" ht="18" customHeight="1" x14ac:dyDescent="0.15"/>
    <row r="102" s="1" customFormat="1" ht="18" customHeight="1" x14ac:dyDescent="0.15"/>
    <row r="103" s="1" customFormat="1" ht="18" customHeight="1" x14ac:dyDescent="0.15"/>
    <row r="104" s="1" customFormat="1" ht="18" customHeight="1" x14ac:dyDescent="0.15"/>
    <row r="105" s="1" customFormat="1" ht="18" customHeight="1" x14ac:dyDescent="0.15"/>
    <row r="106" s="1" customFormat="1" ht="18" customHeight="1" x14ac:dyDescent="0.15"/>
    <row r="107" s="1" customFormat="1" ht="18" customHeight="1" x14ac:dyDescent="0.15"/>
    <row r="108" s="1" customFormat="1" ht="18" customHeight="1" x14ac:dyDescent="0.15"/>
    <row r="109" s="1" customFormat="1" ht="18" customHeight="1" x14ac:dyDescent="0.15"/>
    <row r="110" s="1" customFormat="1" ht="18" customHeight="1" x14ac:dyDescent="0.15"/>
    <row r="111" s="1" customFormat="1" ht="18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</sheetData>
  <sheetProtection password="82C0" sheet="1" objects="1" scenarios="1"/>
  <phoneticPr fontId="1"/>
  <dataValidations count="1">
    <dataValidation type="list" allowBlank="1" showInputMessage="1" showErrorMessage="1" sqref="B2:B67">
      <formula1>売上科目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3</vt:i4>
      </vt:variant>
    </vt:vector>
  </HeadingPairs>
  <TitlesOfParts>
    <vt:vector size="29" baseType="lpstr">
      <vt:lpstr>売上（収入）1月</vt:lpstr>
      <vt:lpstr>売上（収入）2月</vt:lpstr>
      <vt:lpstr>売上（収入）3月</vt:lpstr>
      <vt:lpstr>売上（収入）4月</vt:lpstr>
      <vt:lpstr>売上（収入）5月</vt:lpstr>
      <vt:lpstr>売上（収入）6月</vt:lpstr>
      <vt:lpstr>売上（収入）7月</vt:lpstr>
      <vt:lpstr>売上（収入）8月</vt:lpstr>
      <vt:lpstr>売上（収入）9月</vt:lpstr>
      <vt:lpstr>売上（収入）10月</vt:lpstr>
      <vt:lpstr>売上（収入）11月</vt:lpstr>
      <vt:lpstr>売上（収入）12月</vt:lpstr>
      <vt:lpstr>経費1月</vt:lpstr>
      <vt:lpstr>経費2月</vt:lpstr>
      <vt:lpstr>経費3月</vt:lpstr>
      <vt:lpstr>経費4月</vt:lpstr>
      <vt:lpstr>経費5月</vt:lpstr>
      <vt:lpstr>経費6月</vt:lpstr>
      <vt:lpstr>経費7月</vt:lpstr>
      <vt:lpstr>経費8月</vt:lpstr>
      <vt:lpstr>経費9月</vt:lpstr>
      <vt:lpstr>経費10月</vt:lpstr>
      <vt:lpstr>経費11月</vt:lpstr>
      <vt:lpstr>経費12月</vt:lpstr>
      <vt:lpstr>年間集計</vt:lpstr>
      <vt:lpstr>リスト</vt:lpstr>
      <vt:lpstr>年間集計!Print_Area</vt:lpstr>
      <vt:lpstr>経費科目</vt:lpstr>
      <vt:lpstr>売上科目</vt:lpstr>
    </vt:vector>
  </TitlesOfParts>
  <Company>tanupan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</dc:creator>
  <cp:lastModifiedBy>sakamoto</cp:lastModifiedBy>
  <cp:lastPrinted>2016-11-24T06:42:17Z</cp:lastPrinted>
  <dcterms:created xsi:type="dcterms:W3CDTF">2016-01-08T00:20:02Z</dcterms:created>
  <dcterms:modified xsi:type="dcterms:W3CDTF">2016-11-29T01:42:57Z</dcterms:modified>
</cp:coreProperties>
</file>